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HP PROBOOK\Documents\ColGuanenta\2025\"/>
    </mc:Choice>
  </mc:AlternateContent>
  <xr:revisionPtr revIDLastSave="0" documentId="13_ncr:1_{245EC4DE-A562-49AC-A1EB-0BDE5C0CD5C2}" xr6:coauthVersionLast="47" xr6:coauthVersionMax="47" xr10:uidLastSave="{00000000-0000-0000-0000-000000000000}"/>
  <bookViews>
    <workbookView xWindow="-108" yWindow="-108" windowWidth="23256" windowHeight="12456" xr2:uid="{00000000-000D-0000-FFFF-FFFF00000000}"/>
  </bookViews>
  <sheets>
    <sheet name="PRESUPUESTO" sheetId="1" r:id="rId1"/>
    <sheet name="PAA" sheetId="2" r:id="rId2"/>
    <sheet name="FUENTES DE FINANCIACION" sheetId="3" r:id="rId3"/>
  </sheets>
  <externalReferences>
    <externalReference r:id="rId4"/>
  </externalReferences>
  <definedNames>
    <definedName name="_xlnm.Print_Area" localSheetId="1">PAA!$A$1:$H$388</definedName>
    <definedName name="CODIGO_FUENTE">'[1]MOVIMIENTO PTTO'!$G$2:$G$401</definedName>
    <definedName name="CODIGO_MOVIMIENTO">'[1]MOVIMIENTO PTTO'!$F$2:$F$401</definedName>
    <definedName name="CODIGO_RUBRO">'[1]MOVIMIENTO PTTO'!$A$2:$A$401</definedName>
    <definedName name="VALOR">'[1]MOVIMIENTO PTTO'!$H$2:$H$401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2" l="1"/>
  <c r="F12" i="2" l="1"/>
  <c r="F345" i="2"/>
  <c r="F344" i="2"/>
  <c r="F206" i="2"/>
  <c r="E357" i="2"/>
  <c r="F364" i="2" l="1"/>
  <c r="F257" i="2"/>
  <c r="F256" i="2"/>
  <c r="F255" i="2"/>
  <c r="F241" i="2"/>
  <c r="F240" i="2"/>
  <c r="F249" i="2"/>
  <c r="F244" i="2"/>
  <c r="F239" i="2"/>
  <c r="F235" i="2"/>
  <c r="F234" i="2"/>
  <c r="F219" i="2"/>
  <c r="F229" i="2"/>
  <c r="F226" i="2"/>
  <c r="F225" i="2"/>
  <c r="F221" i="2"/>
  <c r="F218" i="2"/>
  <c r="F271" i="2" l="1"/>
  <c r="F270" i="2"/>
  <c r="F157" i="2"/>
  <c r="F190" i="2" l="1"/>
  <c r="F191" i="2"/>
  <c r="F192" i="2"/>
  <c r="F193" i="2"/>
  <c r="F326" i="2" l="1"/>
  <c r="F327" i="2"/>
  <c r="F328" i="2"/>
  <c r="F329" i="2"/>
  <c r="F330" i="2"/>
  <c r="F331" i="2"/>
  <c r="F332" i="2"/>
  <c r="F333" i="2"/>
  <c r="F334" i="2"/>
  <c r="F335" i="2"/>
  <c r="F336" i="2"/>
  <c r="F337" i="2"/>
  <c r="F338" i="2"/>
  <c r="F339" i="2"/>
  <c r="F340" i="2"/>
  <c r="F341" i="2"/>
  <c r="F342" i="2"/>
  <c r="F343" i="2"/>
  <c r="F346" i="2"/>
  <c r="F347" i="2"/>
  <c r="F348" i="2"/>
  <c r="F349" i="2"/>
  <c r="F350" i="2"/>
  <c r="F351" i="2"/>
  <c r="F352" i="2"/>
  <c r="F353" i="2"/>
  <c r="F354" i="2"/>
  <c r="F355" i="2"/>
  <c r="F356" i="2"/>
  <c r="F357" i="2"/>
  <c r="F358" i="2"/>
  <c r="F359" i="2"/>
  <c r="F360" i="2"/>
  <c r="F361" i="2"/>
  <c r="F362" i="2"/>
  <c r="F363" i="2"/>
  <c r="F365" i="2"/>
  <c r="F366" i="2"/>
  <c r="F325" i="2"/>
  <c r="F307" i="2"/>
  <c r="F308" i="2"/>
  <c r="F309" i="2"/>
  <c r="F310" i="2"/>
  <c r="F311" i="2"/>
  <c r="F312" i="2"/>
  <c r="F313" i="2"/>
  <c r="F314" i="2"/>
  <c r="F315" i="2"/>
  <c r="F316" i="2"/>
  <c r="F317" i="2"/>
  <c r="F318" i="2"/>
  <c r="F319" i="2"/>
  <c r="F320" i="2"/>
  <c r="F321" i="2"/>
  <c r="F322" i="2"/>
  <c r="F323" i="2"/>
  <c r="F324" i="2"/>
  <c r="F306" i="2"/>
  <c r="F305" i="2"/>
  <c r="F303" i="2"/>
  <c r="F301" i="2"/>
  <c r="F153" i="2"/>
  <c r="F152" i="2"/>
  <c r="F139" i="2" l="1"/>
  <c r="F140" i="2"/>
  <c r="F141" i="2"/>
  <c r="F142" i="2"/>
  <c r="F138" i="2"/>
  <c r="F107" i="2" l="1"/>
  <c r="F272" i="2" l="1"/>
  <c r="J94" i="1" l="1"/>
  <c r="J97" i="1"/>
  <c r="F367" i="2"/>
  <c r="F268" i="2" l="1"/>
  <c r="F106" i="2"/>
  <c r="F262" i="2" l="1"/>
  <c r="F261" i="2"/>
  <c r="F260" i="2"/>
  <c r="F252" i="2"/>
  <c r="F243" i="2"/>
  <c r="F251" i="2"/>
  <c r="F250" i="2"/>
  <c r="F230" i="2"/>
  <c r="F228" i="2"/>
  <c r="F227" i="2"/>
  <c r="F13" i="2" l="1"/>
  <c r="F14" i="2"/>
  <c r="F15" i="2"/>
  <c r="F16" i="2"/>
  <c r="F17" i="2"/>
  <c r="F18" i="2"/>
  <c r="F19" i="2"/>
  <c r="F20"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43" i="2"/>
  <c r="F144" i="2"/>
  <c r="F145" i="2"/>
  <c r="F146" i="2"/>
  <c r="F147" i="2"/>
  <c r="F148" i="2"/>
  <c r="F149" i="2"/>
  <c r="F150" i="2"/>
  <c r="F151" i="2"/>
  <c r="F154" i="2"/>
  <c r="F155" i="2"/>
  <c r="F156" i="2"/>
  <c r="F158" i="2"/>
  <c r="F159" i="2"/>
  <c r="F160" i="2"/>
  <c r="F161" i="2"/>
  <c r="F162" i="2"/>
  <c r="F163" i="2"/>
  <c r="F164" i="2"/>
  <c r="F165" i="2"/>
  <c r="F166" i="2"/>
  <c r="F167" i="2"/>
  <c r="F169" i="2"/>
  <c r="F171" i="2"/>
  <c r="F172" i="2"/>
  <c r="F173" i="2"/>
  <c r="F174" i="2"/>
  <c r="F175" i="2"/>
  <c r="F176" i="2"/>
  <c r="F177" i="2"/>
  <c r="F178" i="2"/>
  <c r="F179" i="2"/>
  <c r="F170" i="2"/>
  <c r="F180" i="2"/>
  <c r="F181" i="2"/>
  <c r="F182" i="2"/>
  <c r="F168" i="2"/>
  <c r="F183" i="2"/>
  <c r="F185" i="2"/>
  <c r="F186" i="2"/>
  <c r="F184" i="2"/>
  <c r="F187" i="2"/>
  <c r="F188" i="2"/>
  <c r="F189" i="2"/>
  <c r="F194" i="2"/>
  <c r="F195" i="2"/>
  <c r="F200" i="2"/>
  <c r="F196" i="2"/>
  <c r="F197" i="2"/>
  <c r="F198" i="2"/>
  <c r="F199" i="2"/>
  <c r="F201" i="2"/>
  <c r="F202" i="2"/>
  <c r="F203" i="2"/>
  <c r="F204" i="2"/>
  <c r="F205" i="2"/>
  <c r="F207" i="2"/>
  <c r="F208" i="2"/>
  <c r="F209" i="2"/>
  <c r="F210" i="2"/>
  <c r="F211" i="2"/>
  <c r="F212" i="2"/>
  <c r="F213" i="2"/>
  <c r="F214" i="2"/>
  <c r="F217" i="2"/>
  <c r="F220" i="2"/>
  <c r="F231" i="2"/>
  <c r="F233" i="2"/>
  <c r="F236" i="2"/>
  <c r="F237" i="2"/>
  <c r="F238" i="2"/>
  <c r="F215" i="2"/>
  <c r="F216" i="2"/>
  <c r="F248" i="2"/>
  <c r="F222" i="2"/>
  <c r="F223" i="2"/>
  <c r="F224" i="2"/>
  <c r="F253" i="2"/>
  <c r="F242" i="2"/>
  <c r="F232" i="2"/>
  <c r="F254" i="2"/>
  <c r="F258" i="2"/>
  <c r="F246" i="2"/>
  <c r="F247" i="2"/>
  <c r="F245" i="2"/>
  <c r="F259" i="2"/>
  <c r="F263" i="2"/>
  <c r="F264" i="2"/>
  <c r="F265" i="2"/>
  <c r="F266" i="2"/>
  <c r="F267" i="2"/>
  <c r="F269"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2" i="2"/>
  <c r="F304" i="2"/>
  <c r="J85" i="1" l="1"/>
  <c r="J84" i="1" s="1"/>
  <c r="F11" i="2" l="1"/>
  <c r="F368" i="2" s="1"/>
  <c r="J43" i="1"/>
  <c r="J93" i="1"/>
  <c r="J91" i="1"/>
  <c r="J90" i="1" s="1"/>
  <c r="J89" i="1" s="1"/>
  <c r="J88" i="1" s="1"/>
  <c r="J83" i="1"/>
  <c r="J81" i="1"/>
  <c r="J79" i="1"/>
  <c r="J77" i="1"/>
  <c r="J62" i="1"/>
  <c r="J59" i="1"/>
  <c r="J57" i="1"/>
  <c r="J53" i="1"/>
  <c r="J51" i="1"/>
  <c r="J49" i="1" s="1"/>
  <c r="J48" i="1" s="1"/>
  <c r="J47" i="1" s="1"/>
  <c r="J41" i="1"/>
  <c r="J40" i="1" s="1"/>
  <c r="J39" i="1" s="1"/>
  <c r="J35" i="1"/>
  <c r="J34" i="1" s="1"/>
  <c r="J76" i="1" l="1"/>
  <c r="J75" i="1" s="1"/>
  <c r="J56" i="1"/>
  <c r="J55" i="1" s="1"/>
  <c r="J46" i="1" s="1"/>
  <c r="J38" i="1"/>
  <c r="J33" i="1" s="1"/>
  <c r="J32" i="1" s="1"/>
  <c r="J74" i="1" l="1"/>
  <c r="J31" i="1"/>
  <c r="J73" i="1" l="1"/>
  <c r="J72" i="1" s="1"/>
  <c r="J71" i="1" s="1"/>
</calcChain>
</file>

<file path=xl/sharedStrings.xml><?xml version="1.0" encoding="utf-8"?>
<sst xmlns="http://schemas.openxmlformats.org/spreadsheetml/2006/main" count="1312" uniqueCount="607">
  <si>
    <r>
      <t>EL CONSEJO DIRECTIVO</t>
    </r>
    <r>
      <rPr>
        <sz val="8"/>
        <color theme="1"/>
        <rFont val="Arial"/>
        <family val="2"/>
      </rPr>
      <t>, en uso de sus facultades legales y,</t>
    </r>
  </si>
  <si>
    <t>CONSIDERANDO</t>
  </si>
  <si>
    <t>1.  Que la Ley 715 del 21 de diciembre de 2001, artículo 14, estableció que el Consejo Directivo de cada establecimiento educativo elaborará un presupuesto de ingresos y gastos para el Fondo de Servicios Educativos, en absoluto equilibrio.</t>
  </si>
  <si>
    <t>2.  Que el Decreto 1075 del 26 de mayo de 2015, que compilo el Decreto 4791 del 19/12/2008 y el Decreto 4807 del 20/12/2011, en su artículo 2.3.1.6.3.7, señaló que el presupuesto anual, es el instrumento de planeación financiera mediante el cual en cada vigencia fiscal se programa el presupuesto de ingresos y de gastos.</t>
  </si>
  <si>
    <t>3.  Que el Decreto 1075 del 26 de mayo de 2015, en su artículo 2.3.1.6.3.6, numeral 1, estableció que es responsabilidad de los rectores o directores rurales, elaborar el proyecto anual de presupuesto del Fondo de Servicios Educativos y presentarlo para aprobación al Consejo Directivo.</t>
  </si>
  <si>
    <t>4.  Que el Decreto 1075 del 26 de mayo de 2015, en su artículo 2.3.1.6.3.5, numeral 1, señaló que el Consejo Directivo antes del inicio de cada vigencia fiscal, tiene como función analizar, introducir ajustes y aprobar mediante acuerdo el presupuesto de ingresos y gastos del proyecto presentado por el rector o director rural.</t>
  </si>
  <si>
    <t>5.  Que el Decreto Único Reglamentario del Sector Administrativo de Planeación Nacional No. 1082 del 26 de mayo de 2015, que compila el Decreto 1510 de 2013, artículo 4, en su artículo 2.2.1.1.1.4.1 señaló que las entidades estatales deben elaborar un Plan Anual de Adquisiciones, el cual debe contener la lista de bienes, obras y servicios que pretenden adquirir durante el año.</t>
  </si>
  <si>
    <t>6.  Que el Decreto 1075 del 26 de mayo de 2015, en su artículo 2.3.1.6.3.11, parágrafo 1, establece que las adquisiciones que hacen referencia los numerales 1, 3, 4 y 5 del artículo en mención, se harán con sujeción al plan anual de adquisiciones debidamente aprobado por el Consejo Directivo y de conformidad con las normas que rigen la materia.</t>
  </si>
  <si>
    <t>ACUERDA</t>
  </si>
  <si>
    <r>
      <rPr>
        <b/>
        <sz val="8"/>
        <color theme="1"/>
        <rFont val="Arial"/>
        <family val="2"/>
      </rPr>
      <t>ARTICULO 1°.  PRESUPUESTO DE INGRESOS.</t>
    </r>
    <r>
      <rPr>
        <sz val="8"/>
        <color theme="1"/>
        <rFont val="Arial"/>
        <family val="2"/>
      </rPr>
      <t xml:space="preserve">  Contiene la totalidad de los ingresos que reciba el establecimiento educativo a través del Fondo de Servicios Educativos sujetos o no a destinación específica y se manejará de acuerdo a lo establecido en los artículos 2.3.1.6.3.8 y 2.3.1.6.3.15 del Decreto 1075 del 26 de mayo de 2015.</t>
    </r>
  </si>
  <si>
    <t>INGRESOS</t>
  </si>
  <si>
    <t>1.1</t>
  </si>
  <si>
    <t>INGRESOS CORRIENTES</t>
  </si>
  <si>
    <t>1.1.02</t>
  </si>
  <si>
    <t>1.1.02.05</t>
  </si>
  <si>
    <t>1.1.02.05.002</t>
  </si>
  <si>
    <t>Ventas incidentales de establecimientos no de mercado</t>
  </si>
  <si>
    <t>1.1.02.05.002.09</t>
  </si>
  <si>
    <t>Servicios para la comunidad, sociales y personales</t>
  </si>
  <si>
    <t>1.1.02.06</t>
  </si>
  <si>
    <t>Transferencias corrientes</t>
  </si>
  <si>
    <t>1.1.02.06.001</t>
  </si>
  <si>
    <t>Sistema General de Participaciones</t>
  </si>
  <si>
    <t>1.1.02.06.001.01</t>
  </si>
  <si>
    <t>Participación para educación</t>
  </si>
  <si>
    <t>1.1.02.06.001.01.03</t>
  </si>
  <si>
    <t>Calidad</t>
  </si>
  <si>
    <t>1.1.02.06.001.01.03.02</t>
  </si>
  <si>
    <t>Calidad  por gratuidad</t>
  </si>
  <si>
    <t>1.2</t>
  </si>
  <si>
    <t>1.2.01</t>
  </si>
  <si>
    <t>Disposición de activos</t>
  </si>
  <si>
    <t>1.2.01.02</t>
  </si>
  <si>
    <t>Disposición de activos no financieros</t>
  </si>
  <si>
    <t>1.2.01.02.001</t>
  </si>
  <si>
    <t>Disposición de activos fijos</t>
  </si>
  <si>
    <t>1.2.01.02.001.02</t>
  </si>
  <si>
    <t>Disposición de maquinaria y equipo</t>
  </si>
  <si>
    <t>1.2.01.02.001.03</t>
  </si>
  <si>
    <t>Disposición de otros activos fijos</t>
  </si>
  <si>
    <t>1.2.01.02.001.03.01</t>
  </si>
  <si>
    <t>Disposición de recursos biológicos cultivados</t>
  </si>
  <si>
    <t>1.2.05</t>
  </si>
  <si>
    <t>Rendimientos financieros</t>
  </si>
  <si>
    <t>1.2.05.02</t>
  </si>
  <si>
    <t>Depósitos</t>
  </si>
  <si>
    <t>1.2.08</t>
  </si>
  <si>
    <t>Transferencias de capital</t>
  </si>
  <si>
    <t>1.2.08.01</t>
  </si>
  <si>
    <t>Donaciones</t>
  </si>
  <si>
    <t>1.2.08.01.003</t>
  </si>
  <si>
    <t>Del sector privado</t>
  </si>
  <si>
    <t>1.2.08.01.003.01</t>
  </si>
  <si>
    <t xml:space="preserve">No condicionadas a la adquisición de un activo </t>
  </si>
  <si>
    <t>1.2.10</t>
  </si>
  <si>
    <t>Recursos del balance</t>
  </si>
  <si>
    <t>1.2.10.02</t>
  </si>
  <si>
    <t>Superávit fiscal</t>
  </si>
  <si>
    <r>
      <rPr>
        <b/>
        <sz val="8"/>
        <color theme="1"/>
        <rFont val="Arial"/>
        <family val="2"/>
      </rPr>
      <t xml:space="preserve">ARTICULO 3°.  PRESUPUESTO DE GASTOS.  </t>
    </r>
    <r>
      <rPr>
        <sz val="8"/>
        <color theme="1"/>
        <rFont val="Arial"/>
        <family val="2"/>
      </rPr>
      <t>Contiene la totalidad de los gastos, las apropiaciones o erogaciones que requiere el establecimiento educativo estatal para su normal funcionamiento y para las inversiones que el Proyecto Educativo Institucional demande, diferentes de los gastos de personal. El presupuesto de gastos debe guardar estricto equilibrio con el presupuesto de ingresos y las partidas aprobadas deben entenderse como autorizaciones máximas del gasto.</t>
    </r>
  </si>
  <si>
    <t>2</t>
  </si>
  <si>
    <t>Gastos</t>
  </si>
  <si>
    <t>2.1</t>
  </si>
  <si>
    <t>Funcionamiento</t>
  </si>
  <si>
    <t>2.1.2</t>
  </si>
  <si>
    <t>Adquisición de bienes y servicios</t>
  </si>
  <si>
    <t>2.1.2.01</t>
  </si>
  <si>
    <t>Adquisición de activos no financieros</t>
  </si>
  <si>
    <t>2.1.2.01.01</t>
  </si>
  <si>
    <t>Activos fijos</t>
  </si>
  <si>
    <t>2.1.2.01.01.003</t>
  </si>
  <si>
    <t>Maquinaria y equipo</t>
  </si>
  <si>
    <t>2.1.2.01.01.003.02</t>
  </si>
  <si>
    <t>Maquinaria para usos especiales</t>
  </si>
  <si>
    <t>2.1.2.01.01.003.02.08</t>
  </si>
  <si>
    <t>Otra maquinaria para usos especiales y sus partes y piezas</t>
  </si>
  <si>
    <t>2.1.2.01.01.003.03</t>
  </si>
  <si>
    <t>Maquinaria de oficina, contabilidad e informática</t>
  </si>
  <si>
    <t>2.1.2.01.01.003.03.02</t>
  </si>
  <si>
    <t>Maquinaria de informática y sus partes, piezas y accesorios</t>
  </si>
  <si>
    <t>2.1.2.01.01.003.05</t>
  </si>
  <si>
    <t>Equipo y aparatos de radio, televisión y comunicaciones</t>
  </si>
  <si>
    <t>2.1.2.01.01.003.05.03</t>
  </si>
  <si>
    <t>Radiorreceptores y receptores de televisión; aparatos para la grabación y reproducción de sonido y video; micrófonos, altavoces, amplificadores, etc.</t>
  </si>
  <si>
    <t>2.1.2.01.01.004</t>
  </si>
  <si>
    <t>Activos fijos no clasificados como maquinaria y equipo</t>
  </si>
  <si>
    <t>2.1.2.01.01.004.01</t>
  </si>
  <si>
    <t>Muebles, instrumentos musicales, artículos de deporte y antigüedades</t>
  </si>
  <si>
    <t>2.1.2.01.01.004.01.01</t>
  </si>
  <si>
    <t>Muebles</t>
  </si>
  <si>
    <t>2.1.2.01.01.004.01.01.02</t>
  </si>
  <si>
    <t>Muebles del tipo utilizado en la oficina</t>
  </si>
  <si>
    <t>2.1.2.01.01.005.02</t>
  </si>
  <si>
    <t>Productos de la propiedad intelectual</t>
  </si>
  <si>
    <t>2.1.2.01.01.005.02.03</t>
  </si>
  <si>
    <t>Programas de informática y bases de datos</t>
  </si>
  <si>
    <t>2.1.2.01.01.005.02.03.01</t>
  </si>
  <si>
    <t>Programas de informática</t>
  </si>
  <si>
    <t>2.1.2.01.01.005.02.03.01.01</t>
  </si>
  <si>
    <t>Paquetes de software</t>
  </si>
  <si>
    <t>2.1.2.02</t>
  </si>
  <si>
    <t>Adquisiciones diferentes de activos</t>
  </si>
  <si>
    <t>2.1.2.02.01</t>
  </si>
  <si>
    <t>Materiales y suministros</t>
  </si>
  <si>
    <t>2.1.2.02.01.003</t>
  </si>
  <si>
    <t>Otros bienes transportables (excepto productos metálicos, maquinaria y equipo)</t>
  </si>
  <si>
    <t>2.1.2.02.02</t>
  </si>
  <si>
    <t>Adquisición de servicios</t>
  </si>
  <si>
    <t>2.1.2.02.02.006</t>
  </si>
  <si>
    <t>Servicios de alojamiento; servicios de suministro de comidas y bebidas; servicios de transporte; y servicios de distribución de electricidad, gas y agua</t>
  </si>
  <si>
    <t>2.1.2.02.02.007</t>
  </si>
  <si>
    <t>Servicios financieros y servicios conexos, servicios inmobiliarios y servicios de leasing</t>
  </si>
  <si>
    <t>2.1.2.02.02.008</t>
  </si>
  <si>
    <t xml:space="preserve">Servicios prestados a las empresas y servicios de producción </t>
  </si>
  <si>
    <t>2.1.2.02.02.009</t>
  </si>
  <si>
    <r>
      <rPr>
        <b/>
        <sz val="8"/>
        <color theme="1"/>
        <rFont val="Arial"/>
        <family val="2"/>
      </rPr>
      <t xml:space="preserve">ARTICULO 5°.  PLAN ANUAL DE ADQUISICIONES – PAA. </t>
    </r>
    <r>
      <rPr>
        <sz val="8"/>
        <color theme="1"/>
        <rFont val="Arial"/>
        <family val="2"/>
      </rPr>
      <t xml:space="preserve"> Es una herramienta para facilitar a las entidades estatales identificar, registrar, programar y divulgar sus necesidades de bienes, obras y servicios.</t>
    </r>
  </si>
  <si>
    <t>DISPOSICIONES GENERALES</t>
  </si>
  <si>
    <r>
      <rPr>
        <b/>
        <sz val="8"/>
        <color theme="1"/>
        <rFont val="Arial"/>
        <family val="2"/>
      </rPr>
      <t xml:space="preserve">ARTICULO 7°.  FLUJO DE CAJA.  </t>
    </r>
    <r>
      <rPr>
        <sz val="8"/>
        <color theme="1"/>
        <rFont val="Arial"/>
        <family val="2"/>
      </rPr>
      <t>Es el instrumento mediante el cual se hace la programación anual mensualizada de caja (PAC) del Fondo de Servicios Educativos, clasificados de acuerdo con el presupuesto y con los requerimientos del plan operativo.</t>
    </r>
  </si>
  <si>
    <t>Es responsabilidad de los rectores o directores rurales elaborar el flujo de caja anual del Fondo de Servicios Educativos, estimado mes a mes, hacer los ajustes correspondientes y presentar los informes de ejecución por lo menos trimestralmente al Consejo Directivo. Se aprobará mediante Resolución.</t>
  </si>
  <si>
    <t>PUBLÍQUESE Y CÚMPLASE</t>
  </si>
  <si>
    <t/>
  </si>
  <si>
    <t>Representante de los Estudiantes</t>
  </si>
  <si>
    <t>Representante de los Exalumnos</t>
  </si>
  <si>
    <t>Representante del Sector Productivo</t>
  </si>
  <si>
    <t>PLAN ANUAL DE ADQUISICIONES</t>
  </si>
  <si>
    <t>INSTITUCIÓN EDUCATIVA:</t>
  </si>
  <si>
    <t>ORDENADOR DEL GASTO:</t>
  </si>
  <si>
    <t>DIRECCIÓN:</t>
  </si>
  <si>
    <t>EMAIL:</t>
  </si>
  <si>
    <t>TELÉFONO:</t>
  </si>
  <si>
    <t>VIGENCIA</t>
  </si>
  <si>
    <t>ITEM</t>
  </si>
  <si>
    <t>CANTIDAD DE BIENES A ADQUIRIR</t>
  </si>
  <si>
    <t>DESCRIPCIÓN DEL BIEN O SERVICIO, ADQUIRIR O PRESTADO</t>
  </si>
  <si>
    <t>PRECIO UNITARIO, PROMEDIO, DEL BIEN O SERVICIO ADQUIRIDO</t>
  </si>
  <si>
    <t>VALOR TOTAL DEL BIEN O SERVICIO ADQUIRIDO</t>
  </si>
  <si>
    <t>CODIGO PRESUPUESTAL</t>
  </si>
  <si>
    <t>No.</t>
  </si>
  <si>
    <t>UNIDAD DE MEDIDA</t>
  </si>
  <si>
    <t>TOTAL PLAN DE ADQUISICIONES…</t>
  </si>
  <si>
    <t>Rector</t>
  </si>
  <si>
    <t>RUBRO</t>
  </si>
  <si>
    <t>NOMBRE RUBRO</t>
  </si>
  <si>
    <t>FUENTE DE FINANCIACION</t>
  </si>
  <si>
    <t>VALOR</t>
  </si>
  <si>
    <t>INGRESOS NO TRIBUTARIOS</t>
  </si>
  <si>
    <t>Venta de Bienes y Servicios</t>
  </si>
  <si>
    <t>1.1.02.06.006</t>
  </si>
  <si>
    <t>Transferencias de otras entidades del gobierno general</t>
  </si>
  <si>
    <t>1.1.02.06.006.06</t>
  </si>
  <si>
    <t>Otras unidades de gobierno</t>
  </si>
  <si>
    <t>Recursos de capital</t>
  </si>
  <si>
    <t>1.2.08.01.001</t>
  </si>
  <si>
    <t>De gobiernos extranjeros</t>
  </si>
  <si>
    <t>1.2.08.01.001.01</t>
  </si>
  <si>
    <t>1.2.08.02</t>
  </si>
  <si>
    <t>Indemnizaciones relacionadas con seguros no de vida</t>
  </si>
  <si>
    <t>FOME</t>
  </si>
  <si>
    <t>CODIGO</t>
  </si>
  <si>
    <t>SUPERAVIT GRATUIDAD</t>
  </si>
  <si>
    <t>SUPERAVIT RECURSOS PROPIOS</t>
  </si>
  <si>
    <t>SUPERAVIT FOME</t>
  </si>
  <si>
    <t>REINTEGROS GRATUIDAD</t>
  </si>
  <si>
    <t>REINTEGROS FOME</t>
  </si>
  <si>
    <t>OTROS RECURSOS DE CAPITAL</t>
  </si>
  <si>
    <t>RECURSOS OPERACIONALES</t>
  </si>
  <si>
    <t>GRATUIDAD - SGP</t>
  </si>
  <si>
    <t>CICLO COMPLEMENTARIO</t>
  </si>
  <si>
    <t>CALIDAD - SGP</t>
  </si>
  <si>
    <t>RENDIMIENTOS FINANCIEROS GRATUIDAD</t>
  </si>
  <si>
    <t>RENDIMIENTOS FINANCIEROS FOME</t>
  </si>
  <si>
    <t>RENDIMIENTOS FINANCIEROS RECURSOS PROPIOS</t>
  </si>
  <si>
    <t>REINTEGROS RECURSOS PROPIOS</t>
  </si>
  <si>
    <t>OTRAS TRANSFERENCIASFERENCIAS</t>
  </si>
  <si>
    <t>SUPERAVIT TRANSFERENCIAS CALIDAD</t>
  </si>
  <si>
    <t>RENDIMIENTOS FINANCIEROS TRANSFERENCIAS CALIDAD</t>
  </si>
  <si>
    <t>REINTEGROS TRANSFERENCIAS CALIDAD</t>
  </si>
  <si>
    <t>COLEGIO SAN JOSE DE GUANENTA</t>
  </si>
  <si>
    <t>SAN GIL - SANTANDER</t>
  </si>
  <si>
    <t>JOSE ANTONIO BALLESTEROS VASQUEZ</t>
  </si>
  <si>
    <t xml:space="preserve">CR 5 NO 12-67, SAN GIL </t>
  </si>
  <si>
    <t>colegioguanenta@gmail.com</t>
  </si>
  <si>
    <t>Und</t>
  </si>
  <si>
    <t>Global</t>
  </si>
  <si>
    <t>Anual</t>
  </si>
  <si>
    <t>unidad</t>
  </si>
  <si>
    <t>caja</t>
  </si>
  <si>
    <t>Resma</t>
  </si>
  <si>
    <t>frasco</t>
  </si>
  <si>
    <t>Paquete</t>
  </si>
  <si>
    <t>Caja</t>
  </si>
  <si>
    <t xml:space="preserve">caja </t>
  </si>
  <si>
    <t>paquete</t>
  </si>
  <si>
    <t xml:space="preserve">Und </t>
  </si>
  <si>
    <t>Cuñete</t>
  </si>
  <si>
    <t>Galón</t>
  </si>
  <si>
    <t>Tarro</t>
  </si>
  <si>
    <t>Pares</t>
  </si>
  <si>
    <t>Mtrs</t>
  </si>
  <si>
    <t>Rollo</t>
  </si>
  <si>
    <t>Arroba</t>
  </si>
  <si>
    <t>Bolsa</t>
  </si>
  <si>
    <t>Par</t>
  </si>
  <si>
    <t>Cuarto</t>
  </si>
  <si>
    <t>Cajas</t>
  </si>
  <si>
    <t>Kilos</t>
  </si>
  <si>
    <t>Galones</t>
  </si>
  <si>
    <t xml:space="preserve">Galones </t>
  </si>
  <si>
    <t>Galon</t>
  </si>
  <si>
    <t>Fco</t>
  </si>
  <si>
    <t xml:space="preserve">Par </t>
  </si>
  <si>
    <t>Kiloss</t>
  </si>
  <si>
    <t>Frasco</t>
  </si>
  <si>
    <t>Taco</t>
  </si>
  <si>
    <t>Meses</t>
  </si>
  <si>
    <t>Ventiladores de Pared</t>
  </si>
  <si>
    <t>Video Beam con lampara led</t>
  </si>
  <si>
    <t>Televisor 50" smart TV.</t>
  </si>
  <si>
    <t>Software Contable (actualización)</t>
  </si>
  <si>
    <t>Tinta BT30  frasco x 30ml,   para grafo  recargables,color azúl,rojo,negro)116 c/U</t>
  </si>
  <si>
    <t>Borradores para Tableros (no madera) , excelente calidad</t>
  </si>
  <si>
    <t>Papel  para fotografía  tamaño carta por 100 und</t>
  </si>
  <si>
    <t>Papel tamaño   carta blanco polar   75gms</t>
  </si>
  <si>
    <t>Papel tamaño oficio  blanco polar   75gms</t>
  </si>
  <si>
    <t>Recarga de toner para impresora Laser</t>
  </si>
  <si>
    <t>Resaltadores de varios colores   (Sharpie)</t>
  </si>
  <si>
    <t>Rollos para laminar  de  4 1/2"X 200</t>
  </si>
  <si>
    <t>Carpetas colgante(oficio)</t>
  </si>
  <si>
    <t>Portaguia plastica por 10 Unidades</t>
  </si>
  <si>
    <t>Marcador  permanente punta   ultra fina</t>
  </si>
  <si>
    <t>Lapiceros Negros por 12 Unidades</t>
  </si>
  <si>
    <t>Perforadora  de dos orificios   escritorio</t>
  </si>
  <si>
    <t xml:space="preserve">Ganchos para cosedora </t>
  </si>
  <si>
    <t>Ambientador liquido  para pisos</t>
  </si>
  <si>
    <t>Blanqueador  o limpido</t>
  </si>
  <si>
    <t>Jabón líquido industrial para pisos</t>
  </si>
  <si>
    <t>Biovarsol</t>
  </si>
  <si>
    <t xml:space="preserve">Jabón en polvo x 500 mgs  X 36 bolsas </t>
  </si>
  <si>
    <t>Crema lavaplatos x 1000 cc</t>
  </si>
  <si>
    <t>Escobas de paja</t>
  </si>
  <si>
    <t>Escobas plásticas No. 24  con palo</t>
  </si>
  <si>
    <t>Recojedores  con palo</t>
  </si>
  <si>
    <t xml:space="preserve">Cepillo sanitario con base </t>
  </si>
  <si>
    <t>Canecas plasticas para basura vaiven de 35 litros</t>
  </si>
  <si>
    <t xml:space="preserve">Valdes  plastico  de 12 litros </t>
  </si>
  <si>
    <t>Lanilla blanca</t>
  </si>
  <si>
    <t>Lanilla roja</t>
  </si>
  <si>
    <t>Toallas  para manos de 40x80 cmts</t>
  </si>
  <si>
    <t>Traperos de agodón  ( libra)</t>
  </si>
  <si>
    <t>Traperos  de hilaza  (libra)</t>
  </si>
  <si>
    <t>Palos  largos para trapero</t>
  </si>
  <si>
    <t>Bolsas medianas  para aseo pqte x 10 und</t>
  </si>
  <si>
    <t>Azucar x 500 grms</t>
  </si>
  <si>
    <t>Café  molido x 125 grms</t>
  </si>
  <si>
    <t xml:space="preserve">Vasos de carton    V7  x 50 und </t>
  </si>
  <si>
    <t xml:space="preserve">Servilletas pqte x 150 </t>
  </si>
  <si>
    <t>Aromática saborizadas de panela</t>
  </si>
  <si>
    <t>Buril de acero rapido 3/8" X 3/8" X 3"</t>
  </si>
  <si>
    <t>Estopa X bolsa</t>
  </si>
  <si>
    <t>Guantes de carnaza</t>
  </si>
  <si>
    <t>Hojas de seguetas    18x12</t>
  </si>
  <si>
    <t>Soldadura electrica West Arco 6013 de 1/8</t>
  </si>
  <si>
    <t>Soldadura electrica West Arco 6013 de 3/32</t>
  </si>
  <si>
    <t>Goznes de aleta de  1/2"  (par)</t>
  </si>
  <si>
    <t>Goznes de aleta de  3/8" (par)</t>
  </si>
  <si>
    <t>Platina de 3/4" x 1/8"</t>
  </si>
  <si>
    <t>Platina de 1" x 1/8"</t>
  </si>
  <si>
    <t>Disco de corte de 4-1/2"</t>
  </si>
  <si>
    <t>Disco de pulir de 4-1/2"</t>
  </si>
  <si>
    <t>Pintura esmalte color Negro X 1/4</t>
  </si>
  <si>
    <t>Pintura esmalte color BlancoX  1/4</t>
  </si>
  <si>
    <t>Pintura esmalte color amarillo  X  1/4</t>
  </si>
  <si>
    <t>Pintura esmalte color  verde esmeralda X 1/4</t>
  </si>
  <si>
    <t>Masilla para metales  x 1/4</t>
  </si>
  <si>
    <t xml:space="preserve">Tiner </t>
  </si>
  <si>
    <t xml:space="preserve">Gasolina </t>
  </si>
  <si>
    <t>Aceite 2T x 1/4</t>
  </si>
  <si>
    <t>Grasa x 1/4</t>
  </si>
  <si>
    <t>Materiales electricos  para mantenimiento  global.</t>
  </si>
  <si>
    <t>Cuñetes de vinilo tipo I para interiores color  melón</t>
  </si>
  <si>
    <t xml:space="preserve">Cuñetes de vinilo tipo I color  rojo colonial   </t>
  </si>
  <si>
    <t xml:space="preserve">Cuñetes de vinilo tipo I para interiores color  blanco </t>
  </si>
  <si>
    <t>Estuco plástico x galones</t>
  </si>
  <si>
    <t xml:space="preserve">Cinta teflón grande </t>
  </si>
  <si>
    <t>Juego resorte lavamanos</t>
  </si>
  <si>
    <t>Tubos silicona transparente</t>
  </si>
  <si>
    <t>Tubos silicona negra</t>
  </si>
  <si>
    <t>Rodillos de felpa</t>
  </si>
  <si>
    <t>Brochas  de 2"</t>
  </si>
  <si>
    <t>Brochas de 3"</t>
  </si>
  <si>
    <t>Pegante p.v.c. por 1/32</t>
  </si>
  <si>
    <t>Limpiador para p.v.c. por 1/32</t>
  </si>
  <si>
    <t xml:space="preserve">Aceite 3 en 1 x 30 ml </t>
  </si>
  <si>
    <t>Pegante boxer</t>
  </si>
  <si>
    <t>Bateria alkalina  AA</t>
  </si>
  <si>
    <t>Llaves jardinería terminal de ½</t>
  </si>
  <si>
    <t>Soda Caustica en escamas</t>
  </si>
  <si>
    <t xml:space="preserve"> Clarificador</t>
  </si>
  <si>
    <t>Elaboracion y Caligrafia de Diplomas</t>
  </si>
  <si>
    <t>Trabajos Tipograficos</t>
  </si>
  <si>
    <t>Fotocopias</t>
  </si>
  <si>
    <t>Cortinas</t>
  </si>
  <si>
    <t>Energia Electrica</t>
  </si>
  <si>
    <t>Servicio de Agua (Piscina)</t>
  </si>
  <si>
    <t>Mensajeria</t>
  </si>
  <si>
    <t>Empaque y Acarreos</t>
  </si>
  <si>
    <t>Seguro bienes muebles e inmuebles</t>
  </si>
  <si>
    <t>Poliza de Manejo</t>
  </si>
  <si>
    <t>Arrendamiento Plataforma Virtual - Matriculas- Hosting</t>
  </si>
  <si>
    <t>Mantenimiento mecánico, eléctrico y electrónico de maquinas-herramientas: tornos, fresadoras y equipo de soldadura</t>
  </si>
  <si>
    <t>Recarga Extintores</t>
  </si>
  <si>
    <t>Servicios Profesionales (Contador)</t>
  </si>
  <si>
    <t>Servicio Profesional Instructor Banda de Marcha</t>
  </si>
  <si>
    <t>Servicio de Telefono</t>
  </si>
  <si>
    <t xml:space="preserve">Internet Banda Ancha </t>
  </si>
  <si>
    <t>Mantenimiento planta fisica (Todas las Sedes)</t>
  </si>
  <si>
    <t>Apoyo logistico Feria de Universidades</t>
  </si>
  <si>
    <t>Participacion en Actividades deportivas y culturales</t>
  </si>
  <si>
    <t>Representante de los Docentes Sede A</t>
  </si>
  <si>
    <r>
      <rPr>
        <b/>
        <sz val="8"/>
        <color theme="1"/>
        <rFont val="Arial"/>
        <family val="2"/>
      </rPr>
      <t xml:space="preserve">ARTÍCULO 9. AUTORIZACIÓN DE GASTOS. </t>
    </r>
    <r>
      <rPr>
        <sz val="8"/>
        <color rgb="FF000000"/>
        <rFont val="Arial"/>
        <family val="2"/>
      </rPr>
      <t xml:space="preserve">Las partidas aprobadas en el presente presupuesto deben entenderse como autorizaciones máximas de gasto que el Consejo Directivo hace al Rector </t>
    </r>
  </si>
  <si>
    <r>
      <rPr>
        <b/>
        <sz val="8"/>
        <color theme="1"/>
        <rFont val="Arial"/>
        <family val="2"/>
      </rPr>
      <t>ARTÍCULO 8. PROHIBICIÓN EN LA EJECUCIÓN EL PRESUPUESTO.</t>
    </r>
    <r>
      <rPr>
        <sz val="8"/>
        <color theme="1"/>
        <rFont val="Arial"/>
        <family val="2"/>
      </rPr>
      <t xml:space="preserve"> </t>
    </r>
    <r>
      <rPr>
        <sz val="8"/>
        <color rgb="FF000000"/>
        <rFont val="Arial"/>
        <family val="2"/>
      </rPr>
      <t>El Rector  no podrá asumir compromisos, obligaciones o pagos que no cuenten con disponibilidad presupuestal y de tesorería.</t>
    </r>
  </si>
  <si>
    <t>Representante de los Docentes primaria</t>
  </si>
  <si>
    <t>NESTOR DARIO MARTINEZ SANCHEZ</t>
  </si>
  <si>
    <t>Representante Consejo de Padres</t>
  </si>
  <si>
    <t>2.1.2.01.01.005</t>
  </si>
  <si>
    <t>2.1.2.01.01.004.01.03</t>
  </si>
  <si>
    <t>Balones de Microfutbol</t>
  </si>
  <si>
    <t>Balones de Voleibol</t>
  </si>
  <si>
    <t>Balones de Baloncesto</t>
  </si>
  <si>
    <t>Balones de minibasquet</t>
  </si>
  <si>
    <t>Paletas de Pare</t>
  </si>
  <si>
    <t>Mts</t>
  </si>
  <si>
    <t>Ubd</t>
  </si>
  <si>
    <t>Cable HDMI de 3 mtrs</t>
  </si>
  <si>
    <t>Cable  de 3 mtros para internet con terminales</t>
  </si>
  <si>
    <t>Teclados USB</t>
  </si>
  <si>
    <t>Mouse USB</t>
  </si>
  <si>
    <t xml:space="preserve">Impresora Sede A </t>
  </si>
  <si>
    <t>Artículos de deporte</t>
  </si>
  <si>
    <t>Grafos recargables Ref   350"rojo, Azúl,negro)133 c/u</t>
  </si>
  <si>
    <t>Hojas impresas diario de clases  tamaño oficio por  las  dos caras</t>
  </si>
  <si>
    <t>Hojas de vida alumnos  en cartulina  tamano oficio x ambas caras (según modelo)</t>
  </si>
  <si>
    <t>Papel carta con membrete   del colegio</t>
  </si>
  <si>
    <t>Papel oficio con membrete   del colegio</t>
  </si>
  <si>
    <t xml:space="preserve">Grafos permanentes   sharpie(varios colores) </t>
  </si>
  <si>
    <t>Marcador  permanente punta    fina</t>
  </si>
  <si>
    <t>Cinta pegante  transparente   impronta</t>
  </si>
  <si>
    <t>Cinta pegante  transparente  Ancha  x40mtrs</t>
  </si>
  <si>
    <t xml:space="preserve">Cinta   para enmascarar de 3/4 </t>
  </si>
  <si>
    <t>Cinta   para enmascarar de  1"</t>
  </si>
  <si>
    <t xml:space="preserve">Ganchos    plásticos para carpeta  x 20Und </t>
  </si>
  <si>
    <t>Barra</t>
  </si>
  <si>
    <t>Ambientador en aerosol  5en 1  por 400ML</t>
  </si>
  <si>
    <t xml:space="preserve">Acido nitrico </t>
  </si>
  <si>
    <t>Bomba  de mano para sanitario</t>
  </si>
  <si>
    <t>Insecticida  en aerosol x 400 cc</t>
  </si>
  <si>
    <t>Canecas plasticas  de 100 litros</t>
  </si>
  <si>
    <t>Vasos carton  V3  pqte x 50 und</t>
  </si>
  <si>
    <t xml:space="preserve">Aromáticas  </t>
  </si>
  <si>
    <t>Buril de acero rapido 5/16" X 5/16" X 3"</t>
  </si>
  <si>
    <t>Lima plana bastarda X 8"</t>
  </si>
  <si>
    <t>Lima plana bastarda X 6"</t>
  </si>
  <si>
    <t>Lima triangular finax 6 "</t>
  </si>
  <si>
    <t>Lima redonda 3/16"</t>
  </si>
  <si>
    <t>Lima redonda 1/4"</t>
  </si>
  <si>
    <t>Pintura de aceite  (Negro)</t>
  </si>
  <si>
    <t>Gafas de seguridad</t>
  </si>
  <si>
    <t>Platina de 3/4" x 1/8" x 6 mts</t>
  </si>
  <si>
    <t>Platina de 1/2 x 1/8" x 6 mts</t>
  </si>
  <si>
    <t>Varilla de lisa 1/2"</t>
  </si>
  <si>
    <t xml:space="preserve">Varilla lisa 3/4 </t>
  </si>
  <si>
    <t>Varilla lisa de 1"</t>
  </si>
  <si>
    <t>Correa trapezoidal A-80</t>
  </si>
  <si>
    <t>und</t>
  </si>
  <si>
    <t>Pasta abrasiva w100</t>
  </si>
  <si>
    <t>Pasta sellante para cajas de velocidad (norton)--Silicona roja</t>
  </si>
  <si>
    <t xml:space="preserve">Lamina calibre 20 Cold Roll de 2 x 1 </t>
  </si>
  <si>
    <t xml:space="preserve">Lamina calibre 20 Cold Roll de 1,20 x 2,40 </t>
  </si>
  <si>
    <t>Tubo de 1" Cuadrado C-20</t>
  </si>
  <si>
    <t>Tubo de 3/4" Cuadrado  C-20</t>
  </si>
  <si>
    <t>Angulo de 3/4" x 1/8"</t>
  </si>
  <si>
    <t>Angulo de 1" x 1/8"</t>
  </si>
  <si>
    <t>Angulo de 1"1/4  x 3/16"</t>
  </si>
  <si>
    <t xml:space="preserve">Varilla  corrugada de 3/8" o 9 mm </t>
  </si>
  <si>
    <t>Varilla  corrugada de 5 mm</t>
  </si>
  <si>
    <t>Varilla  lisa de 9 mm</t>
  </si>
  <si>
    <t>Platina de   1/2" x 1/8"</t>
  </si>
  <si>
    <t>Platina de   1"1/2" x 1/8</t>
  </si>
  <si>
    <t>Lija # 100</t>
  </si>
  <si>
    <t>Lija # 120</t>
  </si>
  <si>
    <t>Tornillo galvanizado para madera de 2" x 1/4 con tuerca</t>
  </si>
  <si>
    <t>Tornillo para madera de 3/8 x 2"1/2 con tuerca</t>
  </si>
  <si>
    <t>Porta electrodos de 250 a 500 Amp  pinza.</t>
  </si>
  <si>
    <t>Anticorrosivo x 1/4</t>
  </si>
  <si>
    <t>Tiner</t>
  </si>
  <si>
    <t xml:space="preserve">Vidrios para careta de soldadura N° 12 </t>
  </si>
  <si>
    <t>Gafas para   soldar autogena  y oxicorte</t>
  </si>
  <si>
    <t xml:space="preserve">Sal Borax </t>
  </si>
  <si>
    <t>Marcos para segueta</t>
  </si>
  <si>
    <t>Tornillos para pupitre cabeza plana 1/4 por 2" con tuerca</t>
  </si>
  <si>
    <t>Tablon de Maqui de 4cmx20 cm por 3 Mts</t>
  </si>
  <si>
    <t>Pistola para silicona pequeña</t>
  </si>
  <si>
    <t>Varillas de Bronce 1/8’</t>
  </si>
  <si>
    <t>Laminas de balso de 90 mmx2mmx80mm</t>
  </si>
  <si>
    <t xml:space="preserve">Barra  de silicona  delgada </t>
  </si>
  <si>
    <t>Laminas de balso de 150 mmx2mmx950mm</t>
  </si>
  <si>
    <t xml:space="preserve">Laminas de triplex  de  2 mm </t>
  </si>
  <si>
    <t>Pliego</t>
  </si>
  <si>
    <t xml:space="preserve">  Pegante Colbon madera</t>
  </si>
  <si>
    <t>Mina de plata para marcar cuero</t>
  </si>
  <si>
    <t>Bulto</t>
  </si>
  <si>
    <t xml:space="preserve">  Yeso escayola  x 25 kilos</t>
  </si>
  <si>
    <t xml:space="preserve">  Estuco plástico</t>
  </si>
  <si>
    <t>Kg</t>
  </si>
  <si>
    <t>Mek para resina</t>
  </si>
  <si>
    <t xml:space="preserve"> Caolin para barbotina </t>
  </si>
  <si>
    <t>Bisturís metalico</t>
  </si>
  <si>
    <t>Venda de yeso</t>
  </si>
  <si>
    <t xml:space="preserve"> Pintura en esmalte  (Rojo, Amarilo. Blanco, negro, azúl, verde)x  1/4 - 4 de cada color</t>
  </si>
  <si>
    <t>Dm</t>
  </si>
  <si>
    <t>Cuero  tosca color:  Negro, azul, blanco, miel, vinotinto,  y café (100 dm de  cada color)</t>
  </si>
  <si>
    <t>Alambre galvanizado calibre 18</t>
  </si>
  <si>
    <t>Alambre galvanizado calibre 20</t>
  </si>
  <si>
    <t>Pinza punta redonda</t>
  </si>
  <si>
    <t>Pinza Corta frío</t>
  </si>
  <si>
    <t>Pinza plana</t>
  </si>
  <si>
    <t>Kit Mototool 180W + 110 Accesorios</t>
  </si>
  <si>
    <t>Porcelanicron   blanco x 500 gms</t>
  </si>
  <si>
    <t>Arduino Starter Kit / Kit Aprendizaje</t>
  </si>
  <si>
    <t>Protoboard</t>
  </si>
  <si>
    <t>Diodo Leds</t>
  </si>
  <si>
    <t>Libra</t>
  </si>
  <si>
    <t xml:space="preserve">Soldadura Estaño 1mm </t>
  </si>
  <si>
    <t>Integrado L293d</t>
  </si>
  <si>
    <t>Integrado 7447</t>
  </si>
  <si>
    <t>Integrado 555</t>
  </si>
  <si>
    <t>Cautin</t>
  </si>
  <si>
    <t>Modulo GSM GPRS SIM800C</t>
  </si>
  <si>
    <t>LCD 16X2 1602</t>
  </si>
  <si>
    <t>Servomotor   1,3kg</t>
  </si>
  <si>
    <t>Transistores 2n2222</t>
  </si>
  <si>
    <t>Fusible corto de vidrio de 315 mA a 250V</t>
  </si>
  <si>
    <t>Conector electrónico banana grande hembra para chasis</t>
  </si>
  <si>
    <t xml:space="preserve">Pintura en aceite  </t>
  </si>
  <si>
    <t>Bultos de cemento gris</t>
  </si>
  <si>
    <t>Bombillo led de 30 wt</t>
  </si>
  <si>
    <t>Bombillos  led 40Wt</t>
  </si>
  <si>
    <t>Brochas  de 1"</t>
  </si>
  <si>
    <t>Brochas de 4"</t>
  </si>
  <si>
    <t xml:space="preserve">Brocas para muro ¼” x 5” </t>
  </si>
  <si>
    <t xml:space="preserve">Brocas para muro 5/16”  x 5” </t>
  </si>
  <si>
    <t>Brocas para muro 3/8”  x 5”</t>
  </si>
  <si>
    <t xml:space="preserve">Bateria alkalina  AAA  </t>
  </si>
  <si>
    <t>Grifería para sanitarios completos</t>
  </si>
  <si>
    <t>Acople sanitario</t>
  </si>
  <si>
    <t>Acople lavamanos</t>
  </si>
  <si>
    <t>Llaves para lavamanos</t>
  </si>
  <si>
    <t xml:space="preserve">Sello lengüeta para sanitario surtido </t>
  </si>
  <si>
    <t>Llave de paso  metálica  de 1/2</t>
  </si>
  <si>
    <t xml:space="preserve">Manguera para sanitario pvc </t>
  </si>
  <si>
    <t xml:space="preserve">Manguera para lavamanos pvc </t>
  </si>
  <si>
    <t>Cuchillas para guadañadora</t>
  </si>
  <si>
    <t>Candados Grandes Ref. 870</t>
  </si>
  <si>
    <t>Candados Mediano Ref. 850</t>
  </si>
  <si>
    <t>Candados No 30</t>
  </si>
  <si>
    <t>Candados No 60</t>
  </si>
  <si>
    <t>Alkalos</t>
  </si>
  <si>
    <t>Glifosato al 96%</t>
  </si>
  <si>
    <t>GUANTE  DESECHABLE CAJA X 100 UNDS TALLAS M</t>
  </si>
  <si>
    <t>YODOPOVIDONA SOLUCION FRASCO X 60 ML</t>
  </si>
  <si>
    <t>YODOPOVIDONA ESPUMA FRASCO X 60 ML</t>
  </si>
  <si>
    <t>AGUA OXIGENADA FRASCO X 120 ML</t>
  </si>
  <si>
    <t>ESPARADRAPO MIRCROPORE 1X10  PIEL CAJA X 12 UNDS</t>
  </si>
  <si>
    <t>ESPARADRAPO  TELA BLANCO TACO SURTIDO X 5 rollos</t>
  </si>
  <si>
    <t>ALCOHOL ANTISEPTICO FRASCO X 350 ML</t>
  </si>
  <si>
    <t>ALGODÓN BOLSA X 50 GRM</t>
  </si>
  <si>
    <t>ALGODÓN EN POMOS BOLSA X 500 GRM</t>
  </si>
  <si>
    <t>CURITAS ABDESIVAS LARGAS CAJA X 100 UNDS</t>
  </si>
  <si>
    <t>GASA ESTERIL 7.5X7.5 SOBRE X 5 UNDS ,CAJA X 25 UND</t>
  </si>
  <si>
    <t xml:space="preserve">Vendas elasticas </t>
  </si>
  <si>
    <t>Mantenimiento Equipos (Computadores)</t>
  </si>
  <si>
    <t xml:space="preserve">Pupitres unipersonales </t>
  </si>
  <si>
    <t>Frascos de tinta original   para impresora  negra, rojo, azul, amarilla</t>
  </si>
  <si>
    <t>Guantes de caucho para aseo  , No 8.1/2  y No. 9</t>
  </si>
  <si>
    <t xml:space="preserve">Limpiones  de tela </t>
  </si>
  <si>
    <t xml:space="preserve">Papel higienico   triple hoja  x 37 mtros </t>
  </si>
  <si>
    <t xml:space="preserve">Bolsas industriales para aseo 80x120 pqte x 10 und  </t>
  </si>
  <si>
    <t>Bolsa  grande   plástica   aseo 90x150  pqte x 10 Und</t>
  </si>
  <si>
    <t>Toner laser    original      HP 87A</t>
  </si>
  <si>
    <t>Desague para lavamanos</t>
  </si>
  <si>
    <t>Macho PVC de 1/2</t>
  </si>
  <si>
    <t>UNIONES pvc DE 1/2</t>
  </si>
  <si>
    <t>Codos PVC de 1/2</t>
  </si>
  <si>
    <t>Hembre PVC de 1/2</t>
  </si>
  <si>
    <t>Lampara LED  plana de 36wtios</t>
  </si>
  <si>
    <t>Lampara LED  plana de 72 wtios x 240cm</t>
  </si>
  <si>
    <t>Carpetas cuatro aletas  para archivo propacolta</t>
  </si>
  <si>
    <t>Cajas  para archivo  no 12</t>
  </si>
  <si>
    <t xml:space="preserve"> Pegante </t>
  </si>
  <si>
    <t>PAC</t>
  </si>
  <si>
    <t>Alicates</t>
  </si>
  <si>
    <t>Alambre para soldadura mig ER70S-3</t>
  </si>
  <si>
    <t xml:space="preserve">Alambre para soldadura autogena </t>
  </si>
  <si>
    <t>Varilla cuadrada de 10,5mm</t>
  </si>
  <si>
    <t>Pistola -para pintar</t>
  </si>
  <si>
    <t>Lave de  expansion No. 10</t>
  </si>
  <si>
    <t>Bisturis  profesional</t>
  </si>
  <si>
    <t>Juego de brocas para metal d 1/16 a 1/2"</t>
  </si>
  <si>
    <t xml:space="preserve">Cloro al 91% </t>
  </si>
  <si>
    <t>Recactivos  para PH</t>
  </si>
  <si>
    <t>Baquelita virgen</t>
  </si>
  <si>
    <t>Matrix led 8x8</t>
  </si>
  <si>
    <t>Adaptador Corriente Universal Multivoltaje 110v 1a Plug Dc</t>
  </si>
  <si>
    <t>Rollos</t>
  </si>
  <si>
    <t>Cinta aislante</t>
  </si>
  <si>
    <t xml:space="preserve">Alambre AWG # 22 </t>
  </si>
  <si>
    <t xml:space="preserve">Banderas </t>
  </si>
  <si>
    <r>
      <rPr>
        <b/>
        <sz val="8"/>
        <color theme="1"/>
        <rFont val="Arial"/>
        <family val="2"/>
      </rPr>
      <t>ARTICULO 10°. AUTORIZACIÓN PARA CONTRATAR.</t>
    </r>
    <r>
      <rPr>
        <sz val="8"/>
        <color theme="1"/>
        <rFont val="Arial"/>
        <family val="2"/>
      </rPr>
      <t xml:space="preserve"> El consejo Directivo autoriza al rector la celebración  de contratos, compromisos u obligaciones, con cargo a los recursos del Presupuesto para la vigencia 2024, y con sujeción a lo dispuesto en el Reglamento de Manejo del Fondo de Servicios Educativos, asi mismo la realización de contratos, convenios y/o préstamos de los diferentes espacios de infraestructura de la institución educativa para la realización de actividades educativas, deportivas, culturales, sociales y similares.</t>
    </r>
  </si>
  <si>
    <t>ENERO A DICIEMBRE DE 2025</t>
  </si>
  <si>
    <t>ANEXO 1 AL PRESUPUESTO GENERAL DE LA VIGENCIA 2025</t>
  </si>
  <si>
    <t>litros</t>
  </si>
  <si>
    <t xml:space="preserve">Piedra de esmeril 10" grano fino </t>
  </si>
  <si>
    <t>Piedra de esmeril 10" grano grueso</t>
  </si>
  <si>
    <t xml:space="preserve">Discos de Abrasivo 14 Pulg </t>
  </si>
  <si>
    <t xml:space="preserve">Felometros de 3 metros </t>
  </si>
  <si>
    <t xml:space="preserve">Guantes de cuero </t>
  </si>
  <si>
    <t>Prensa de banco No 6</t>
  </si>
  <si>
    <t>Pintura esmalte color grisX 1/4</t>
  </si>
  <si>
    <t>Centro punto de  5"</t>
  </si>
  <si>
    <t>Afilador de brocas  electrico tipo industrial</t>
  </si>
  <si>
    <t>Escuadra Magnetica para soldar3"/50lb</t>
  </si>
  <si>
    <t>Pulidora de 4.1/2"   Ref 4212-83</t>
  </si>
  <si>
    <t>Buril de acero rapido 1/4" X 5/16" X 3"</t>
  </si>
  <si>
    <t xml:space="preserve">Aceite  20W50   para motor </t>
  </si>
  <si>
    <t>Regla ajustable 3 en 1 multicombinación, juego de medición de ángulo cuadrado de 300 mm, regla universal, transportador de ángulo recto, escuadra deslizante y ajustable. Acero Inoxidable</t>
  </si>
  <si>
    <t>Lija # 80</t>
  </si>
  <si>
    <t>Lija # 180</t>
  </si>
  <si>
    <t>Lija # 220</t>
  </si>
  <si>
    <t>Lija # 280</t>
  </si>
  <si>
    <t>Lija # 360</t>
  </si>
  <si>
    <t>Calibrador pie de rey  6"  de 1/128</t>
  </si>
  <si>
    <t>Resina de Poliester</t>
  </si>
  <si>
    <t>Balso redondo 90 de largo  1x1 cm</t>
  </si>
  <si>
    <t xml:space="preserve">  Lija para madera 180</t>
  </si>
  <si>
    <t xml:space="preserve">Laminas de MDF   de 7 mm </t>
  </si>
  <si>
    <t xml:space="preserve">Brocas para madera   surtidas </t>
  </si>
  <si>
    <t xml:space="preserve">Escalimetro triangular </t>
  </si>
  <si>
    <t>Dremel Motosierra MS20 – 01 – Compacto de velocidad variable sierra circular Kit</t>
  </si>
  <si>
    <t>Cuchillas para Dremel Motosierra MS20 </t>
  </si>
  <si>
    <t>Alambre dulce  Calibre 20</t>
  </si>
  <si>
    <t>CUCHILLAS P/BISTURI 0,017 5 USD  REF 11911</t>
  </si>
  <si>
    <t>BISTURI RETRACTIL  3 POSICIONES 10175L</t>
  </si>
  <si>
    <t>LAMINA DE TRIPLEX  DE 15MM X1,22MTRS  X 2,44</t>
  </si>
  <si>
    <t xml:space="preserve">LAMPARA LED DE  240X 72 WTS </t>
  </si>
  <si>
    <t>Juego De 10 Destornilladores  surtidos  (pala, estrella )</t>
  </si>
  <si>
    <t xml:space="preserve">Pístola para silicona </t>
  </si>
  <si>
    <t>Pegante instantaneom</t>
  </si>
  <si>
    <t xml:space="preserve">Brochas  de 1 " </t>
  </si>
  <si>
    <t>Pegante para calzado  A-55 x 1/4</t>
  </si>
  <si>
    <t>Cuchillas para bistury x 10Und</t>
  </si>
  <si>
    <t xml:space="preserve">Caja </t>
  </si>
  <si>
    <t>Arduino Uno R3</t>
  </si>
  <si>
    <t>Uni-t Multímetro Digital True Rms Ut890d</t>
  </si>
  <si>
    <t xml:space="preserve">Display 7 Segmentos 1 Digito Anodo Comun </t>
  </si>
  <si>
    <t>Kit Compuertas Lógicas Tipo Estudiantil Varias X 8</t>
  </si>
  <si>
    <t>Kit Resistencias Carbón 1/2W 5%</t>
  </si>
  <si>
    <t xml:space="preserve">Kit 10 Potenciómetros Lineales Valores Mixtos </t>
  </si>
  <si>
    <t>Sensor Humedad Temperatura Dht11 Dht-11 Con Pcb Arduino</t>
  </si>
  <si>
    <t>Arduino mega</t>
  </si>
  <si>
    <t>Osciloscopio Digital Utd2102cl+ Plus 100mhz 2ch</t>
  </si>
  <si>
    <t xml:space="preserve">Botones pequeños </t>
  </si>
  <si>
    <t xml:space="preserve">módulo de relev por 4 para arduino </t>
  </si>
  <si>
    <t>Sersor de  temperatura LM35</t>
  </si>
  <si>
    <t>Sensor Humedad Suelo Yl100 Higrometro Plantas Arduino</t>
  </si>
  <si>
    <t>Sensor Ultrasonido distancia HC-SR04</t>
  </si>
  <si>
    <t>Electroválvula De Plástico 12v 1/2'' Nc Interruptor De Flujo</t>
  </si>
  <si>
    <t>Sensor De Color Tcs230 Tcs3200</t>
  </si>
  <si>
    <t>Fuente de voltaje 9v</t>
  </si>
  <si>
    <t>Fuente de voltaje 12v</t>
  </si>
  <si>
    <t>Sensor qtr</t>
  </si>
  <si>
    <t>Sensor de color</t>
  </si>
  <si>
    <t>Giroscopio ADXL 335</t>
  </si>
  <si>
    <t>Acelerómetro mpu 6050</t>
  </si>
  <si>
    <t>Zumbador Buzzer 5V</t>
  </si>
  <si>
    <t>Fotoresistencias</t>
  </si>
  <si>
    <t>Sensor de fuerza piezo resistivo</t>
  </si>
  <si>
    <t>Micromotor 6.4 kg</t>
  </si>
  <si>
    <t xml:space="preserve">Modulo Puente h </t>
  </si>
  <si>
    <t>Microcontrolador ATMEGA 328</t>
  </si>
  <si>
    <t>Mototul</t>
  </si>
  <si>
    <t>Herramientas mototul (discos de corte, lijas etc)</t>
  </si>
  <si>
    <t>Camilla de emergencia con inmovilizador de cabeza</t>
  </si>
  <si>
    <t>ACUERDO N° 008 DEL 30 DE OCTUBRE DE 2024</t>
  </si>
  <si>
    <t>(Por medio del cual se aprueba el Presupuesto General de Ingresos y Gastos y Plan Anual de Adquisiciones de la vigencia 2025)</t>
  </si>
  <si>
    <t>Torno CNC didactico</t>
  </si>
  <si>
    <t>Escritorios para docentes</t>
  </si>
  <si>
    <r>
      <rPr>
        <b/>
        <sz val="8"/>
        <color theme="1"/>
        <rFont val="Arial"/>
        <family val="2"/>
      </rPr>
      <t>ARTICULO 2°.</t>
    </r>
    <r>
      <rPr>
        <sz val="8"/>
        <color theme="1"/>
        <rFont val="Arial"/>
        <family val="2"/>
      </rPr>
      <t xml:space="preserve">  Aprobar el presupuesto de ingresos para la vigencia fiscal del 1° de Enero al 31 de Diciembre de 2025, en la suma de TRESCIENTOS OCHO MILLONES CUATROCIENTOS SETENTA Y SIETE MIL CUATROCIENTOS PESOS MDA CTE - ($308.477.400,00), así:</t>
    </r>
  </si>
  <si>
    <r>
      <rPr>
        <b/>
        <sz val="8"/>
        <color theme="1"/>
        <rFont val="Arial"/>
        <family val="2"/>
      </rPr>
      <t>ARTICULO 4°.</t>
    </r>
    <r>
      <rPr>
        <sz val="8"/>
        <color theme="1"/>
        <rFont val="Arial"/>
        <family val="2"/>
      </rPr>
      <t xml:space="preserve">  Aprobar el presupuesto de gastos para la vigencia fiscal del 1° de Enero al 31 de Diciembre de 2025, en la suma de TRESCIENTOS OCHO MILLONES CUATROCIENTOS SETENTA Y SIETE MIL CUATROCIENTOS PESOS MDA CTE - ($308.477.400,00), así:</t>
    </r>
  </si>
  <si>
    <t>FABIOLA PEREZ FERREIRA</t>
  </si>
  <si>
    <t>MAGDA XIMENA MAYORGA RIBERO</t>
  </si>
  <si>
    <t>DAVID CEDIEL REMOLINA</t>
  </si>
  <si>
    <t>FABIO RICARDO MARTINEZ ARDILA</t>
  </si>
  <si>
    <t>LIBARDO PIMIENTO SUAREZ</t>
  </si>
  <si>
    <t>ETMMY VARGAS AGUILAR</t>
  </si>
  <si>
    <t>Representante Asociacion de Padres de Familia</t>
  </si>
  <si>
    <t>En constancia firman los miembros del Consejo Directivo, a los 30 días del mes de Octubre de 2024</t>
  </si>
  <si>
    <r>
      <rPr>
        <b/>
        <sz val="8"/>
        <color theme="1"/>
        <rFont val="Arial"/>
        <family val="2"/>
      </rPr>
      <t>ARTICULO 11°.  VIGENCIA.</t>
    </r>
    <r>
      <rPr>
        <sz val="8"/>
        <color theme="1"/>
        <rFont val="Arial"/>
        <family val="2"/>
      </rPr>
      <t xml:space="preserve">  El presente Acuerdo rige a partir del 01 de Enero de 2025</t>
    </r>
  </si>
  <si>
    <r>
      <rPr>
        <b/>
        <sz val="8"/>
        <color theme="1"/>
        <rFont val="Arial"/>
        <family val="2"/>
      </rPr>
      <t>ARTICULO 6°.</t>
    </r>
    <r>
      <rPr>
        <sz val="8"/>
        <color theme="1"/>
        <rFont val="Arial"/>
        <family val="2"/>
      </rPr>
      <t xml:space="preserve"> Aprobar el Plan Anual de Adquisiciones para la vigencia fiscal del 1° de Enero al 31 de Diciembre de 2025, en la suma de TRESCIENTOS OCHO MILLONES CUATROCIENTOS SETENTA Y SIETE MIL CUATROCIENTOS PESOS MDA CTE - ($308.477.400,00), según formato Anexo No.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</si>
</sst>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_(* #,##0.00_);_(* \(#,##0.00\);_(* &quot;-&quot;??_);_(@_)"/>
    <numFmt numFmtId="165" formatCode="&quot;$&quot;#,##0.00_);[Red]\(&quot;$&quot;#,##0.00\)"/>
    <numFmt numFmtId="166" formatCode="_(&quot;$&quot;* #,##0.00_);_(&quot;$&quot;* \(#,##0.00\);_(&quot;$&quot;* &quot;-&quot;??_);_(@_)"/>
    <numFmt numFmtId="167" formatCode="00"/>
    <numFmt numFmtId="168" formatCode="000"/>
  </numFmts>
  <fonts count="31" x14ac:knownFonts="1">
    <font>
      <sz val="10"/>
      <color rgb="FF000000"/>
      <name val="Arial"/>
    </font>
    <font>
      <sz val="11"/>
      <color theme="1"/>
      <name val="Calibri"/>
      <family val="2"/>
      <scheme val="minor"/>
    </font>
    <font>
      <b/>
      <sz val="8"/>
      <color theme="1"/>
      <name val="Arial"/>
      <family val="2"/>
    </font>
    <font>
      <sz val="8"/>
      <color rgb="FF000000"/>
      <name val="Arial"/>
      <family val="2"/>
    </font>
    <font>
      <sz val="8"/>
      <color theme="1"/>
      <name val="Arial"/>
      <family val="2"/>
    </font>
    <font>
      <sz val="8"/>
      <color rgb="FFFF0000"/>
      <name val="Arial"/>
      <family val="2"/>
    </font>
    <font>
      <b/>
      <sz val="8"/>
      <name val="Arial"/>
      <family val="2"/>
    </font>
    <font>
      <b/>
      <sz val="8"/>
      <color rgb="FF000000"/>
      <name val="Arial"/>
      <family val="2"/>
    </font>
    <font>
      <sz val="12"/>
      <color theme="1"/>
      <name val="Calibri"/>
      <family val="2"/>
      <scheme val="minor"/>
    </font>
    <font>
      <sz val="10"/>
      <name val="Arial Narrow"/>
      <family val="2"/>
    </font>
    <font>
      <sz val="10"/>
      <name val="Arial"/>
      <family val="2"/>
    </font>
    <font>
      <sz val="10"/>
      <name val="Arial"/>
      <family val="2"/>
      <charset val="1"/>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b/>
      <sz val="9"/>
      <color rgb="FFFF0000"/>
      <name val="Arial"/>
      <family val="2"/>
    </font>
    <font>
      <b/>
      <sz val="9"/>
      <color theme="0"/>
      <name val="Arial"/>
      <family val="2"/>
    </font>
    <font>
      <sz val="10"/>
      <color rgb="FF000000"/>
      <name val="Arial"/>
      <family val="2"/>
    </font>
    <font>
      <sz val="8"/>
      <name val="Arial"/>
      <family val="2"/>
    </font>
    <font>
      <sz val="10"/>
      <color indexed="8"/>
      <name val="Arial"/>
      <family val="2"/>
    </font>
    <font>
      <b/>
      <sz val="10"/>
      <color rgb="FF000000"/>
      <name val="Arial"/>
      <family val="2"/>
    </font>
    <font>
      <u/>
      <sz val="10"/>
      <color theme="10"/>
      <name val="Arial"/>
      <family val="2"/>
    </font>
    <font>
      <sz val="9"/>
      <color theme="1"/>
      <name val="Calibri"/>
      <family val="2"/>
      <scheme val="minor"/>
    </font>
    <font>
      <sz val="9"/>
      <color rgb="FF000000"/>
      <name val="Calibri"/>
      <family val="2"/>
      <scheme val="minor"/>
    </font>
    <font>
      <sz val="9"/>
      <name val="Calibri"/>
      <family val="2"/>
      <scheme val="minor"/>
    </font>
    <font>
      <sz val="9"/>
      <name val="Arial"/>
      <family val="2"/>
      <charset val="1"/>
    </font>
    <font>
      <sz val="9"/>
      <color rgb="FF000000"/>
      <name val="Arial Narrow"/>
      <family val="2"/>
    </font>
    <font>
      <u/>
      <sz val="9"/>
      <color theme="10"/>
      <name val="Arial"/>
      <family val="2"/>
    </font>
    <font>
      <sz val="9"/>
      <color rgb="FF0F1111"/>
      <name val="Arial"/>
      <family val="2"/>
    </font>
  </fonts>
  <fills count="5">
    <fill>
      <patternFill patternType="none"/>
    </fill>
    <fill>
      <patternFill patternType="gray125"/>
    </fill>
    <fill>
      <patternFill patternType="solid">
        <fgColor theme="0"/>
        <bgColor indexed="64"/>
      </patternFill>
    </fill>
    <fill>
      <patternFill patternType="solid">
        <fgColor theme="5" tint="-0.249977111117893"/>
        <bgColor indexed="64"/>
      </patternFill>
    </fill>
    <fill>
      <patternFill patternType="solid">
        <fgColor theme="0"/>
        <bgColor theme="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indexed="64"/>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diagonal/>
    </border>
    <border>
      <left style="thin">
        <color rgb="FF000000"/>
      </left>
      <right/>
      <top/>
      <bottom style="thin">
        <color indexed="64"/>
      </bottom>
      <diagonal/>
    </border>
  </borders>
  <cellStyleXfs count="18">
    <xf numFmtId="0" fontId="0" fillId="0" borderId="0"/>
    <xf numFmtId="0" fontId="8" fillId="0" borderId="0"/>
    <xf numFmtId="1" fontId="9" fillId="2" borderId="0" applyFill="0">
      <alignment horizontal="center" vertical="center"/>
    </xf>
    <xf numFmtId="0" fontId="10" fillId="0" borderId="0"/>
    <xf numFmtId="0" fontId="1" fillId="0" borderId="0"/>
    <xf numFmtId="167" fontId="9" fillId="0" borderId="0" applyFill="0">
      <alignment horizontal="center" vertical="center" wrapText="1"/>
    </xf>
    <xf numFmtId="168" fontId="9" fillId="3" borderId="0" applyFill="0" applyProtection="0">
      <alignment horizontal="center" vertical="center"/>
    </xf>
    <xf numFmtId="0" fontId="1" fillId="0" borderId="0"/>
    <xf numFmtId="0" fontId="1" fillId="0" borderId="0"/>
    <xf numFmtId="0" fontId="11" fillId="0" borderId="0"/>
    <xf numFmtId="0" fontId="12" fillId="0" borderId="0"/>
    <xf numFmtId="166" fontId="12" fillId="0" borderId="0" applyFont="0" applyFill="0" applyBorder="0" applyAlignment="0" applyProtection="0"/>
    <xf numFmtId="43" fontId="19" fillId="0" borderId="0" applyFont="0" applyFill="0" applyBorder="0" applyAlignment="0" applyProtection="0"/>
    <xf numFmtId="164" fontId="10" fillId="0" borderId="0" applyFont="0" applyFill="0" applyBorder="0" applyAlignment="0" applyProtection="0"/>
    <xf numFmtId="0" fontId="21" fillId="0" borderId="0"/>
    <xf numFmtId="0" fontId="21" fillId="0" borderId="0"/>
    <xf numFmtId="44" fontId="19" fillId="0" borderId="0" applyFont="0" applyFill="0" applyBorder="0" applyAlignment="0" applyProtection="0"/>
    <xf numFmtId="0" fontId="23" fillId="0" borderId="0" applyNumberFormat="0" applyFill="0" applyBorder="0" applyAlignment="0" applyProtection="0"/>
  </cellStyleXfs>
  <cellXfs count="162">
    <xf numFmtId="0" fontId="0" fillId="0" borderId="0" xfId="0"/>
    <xf numFmtId="0" fontId="4" fillId="0" borderId="0" xfId="0" applyFont="1" applyAlignment="1">
      <alignment vertical="center"/>
    </xf>
    <xf numFmtId="0" fontId="3" fillId="0" borderId="0" xfId="0" applyFont="1" applyAlignment="1"/>
    <xf numFmtId="0" fontId="2" fillId="0" borderId="0" xfId="0" applyFont="1" applyAlignment="1">
      <alignment horizontal="center" vertical="center"/>
    </xf>
    <xf numFmtId="0" fontId="5" fillId="0" borderId="0" xfId="0" applyFont="1" applyAlignment="1">
      <alignment vertical="center"/>
    </xf>
    <xf numFmtId="4" fontId="4" fillId="0" borderId="0" xfId="0" applyNumberFormat="1" applyFont="1" applyAlignment="1">
      <alignment vertical="center"/>
    </xf>
    <xf numFmtId="0" fontId="4" fillId="0" borderId="0" xfId="0" applyFont="1" applyAlignment="1">
      <alignment horizontal="left" vertical="center" wrapText="1"/>
    </xf>
    <xf numFmtId="0" fontId="5"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xf>
    <xf numFmtId="0" fontId="15" fillId="4" borderId="0" xfId="0" applyFont="1" applyFill="1" applyBorder="1" applyAlignment="1">
      <alignment vertical="center"/>
    </xf>
    <xf numFmtId="0" fontId="16" fillId="0" borderId="0" xfId="0" applyFont="1" applyAlignment="1">
      <alignment vertical="center"/>
    </xf>
    <xf numFmtId="0" fontId="16" fillId="0" borderId="0" xfId="0" applyFont="1" applyFill="1" applyAlignment="1">
      <alignment vertical="center"/>
    </xf>
    <xf numFmtId="0" fontId="13" fillId="0" borderId="20" xfId="0" applyFont="1" applyFill="1" applyBorder="1" applyAlignment="1">
      <alignment horizontal="center" vertical="center" wrapText="1"/>
    </xf>
    <xf numFmtId="0" fontId="15" fillId="4" borderId="0" xfId="0" applyFont="1" applyFill="1" applyBorder="1" applyAlignment="1">
      <alignment vertical="center" wrapText="1"/>
    </xf>
    <xf numFmtId="4" fontId="15" fillId="4" borderId="0" xfId="0" applyNumberFormat="1" applyFont="1" applyFill="1" applyBorder="1" applyAlignment="1">
      <alignment vertical="center"/>
    </xf>
    <xf numFmtId="4" fontId="17" fillId="4" borderId="0" xfId="0" applyNumberFormat="1" applyFont="1" applyFill="1" applyBorder="1" applyAlignment="1">
      <alignment vertical="center"/>
    </xf>
    <xf numFmtId="4" fontId="16" fillId="0" borderId="0" xfId="0" applyNumberFormat="1" applyFont="1" applyAlignment="1">
      <alignment vertical="center"/>
    </xf>
    <xf numFmtId="0" fontId="3" fillId="0" borderId="0" xfId="0" applyFont="1" applyAlignment="1"/>
    <xf numFmtId="0" fontId="2" fillId="0" borderId="1" xfId="0" applyFont="1" applyBorder="1" applyAlignment="1">
      <alignment horizontal="center" vertical="center" wrapText="1"/>
    </xf>
    <xf numFmtId="0" fontId="6" fillId="0" borderId="1" xfId="0" applyFont="1" applyBorder="1" applyAlignment="1">
      <alignment horizontal="center" wrapText="1"/>
    </xf>
    <xf numFmtId="165" fontId="2" fillId="0" borderId="1" xfId="0" applyNumberFormat="1" applyFont="1" applyBorder="1" applyAlignment="1">
      <alignment horizontal="center" vertical="center" wrapText="1"/>
    </xf>
    <xf numFmtId="49" fontId="6" fillId="2" borderId="1" xfId="12" applyNumberFormat="1" applyFont="1" applyFill="1" applyBorder="1" applyAlignment="1" applyProtection="1">
      <alignment horizontal="left" vertical="center"/>
    </xf>
    <xf numFmtId="0" fontId="6" fillId="2" borderId="1" xfId="0" applyFont="1" applyFill="1" applyBorder="1" applyAlignment="1">
      <alignment horizontal="center" vertical="center"/>
    </xf>
    <xf numFmtId="4" fontId="6" fillId="2" borderId="1" xfId="0" applyNumberFormat="1" applyFont="1" applyFill="1" applyBorder="1" applyAlignment="1">
      <alignment vertical="center"/>
    </xf>
    <xf numFmtId="49" fontId="20" fillId="2" borderId="1" xfId="12" applyNumberFormat="1" applyFont="1" applyFill="1" applyBorder="1" applyAlignment="1" applyProtection="1">
      <alignment horizontal="left" vertical="center"/>
    </xf>
    <xf numFmtId="0" fontId="20" fillId="2" borderId="1" xfId="0" applyFont="1" applyFill="1" applyBorder="1" applyAlignment="1">
      <alignment horizontal="center" vertical="center"/>
    </xf>
    <xf numFmtId="4" fontId="20" fillId="2" borderId="1" xfId="0" applyNumberFormat="1" applyFont="1" applyFill="1" applyBorder="1" applyAlignment="1">
      <alignment vertical="center"/>
    </xf>
    <xf numFmtId="0" fontId="7" fillId="0" borderId="13" xfId="0" applyFont="1" applyBorder="1" applyAlignment="1">
      <alignment horizontal="center" vertical="center"/>
    </xf>
    <xf numFmtId="0" fontId="6" fillId="0" borderId="13" xfId="0" applyFont="1" applyBorder="1" applyAlignment="1">
      <alignment horizontal="center" wrapText="1"/>
    </xf>
    <xf numFmtId="165" fontId="2" fillId="0" borderId="13" xfId="0" applyNumberFormat="1" applyFont="1" applyBorder="1" applyAlignment="1">
      <alignment horizontal="center" vertical="center" wrapText="1"/>
    </xf>
    <xf numFmtId="0" fontId="6" fillId="0" borderId="1" xfId="0" applyFont="1" applyFill="1" applyBorder="1" applyAlignment="1">
      <alignment horizontal="left" vertical="center"/>
    </xf>
    <xf numFmtId="1" fontId="6" fillId="0" borderId="1" xfId="1" applyNumberFormat="1" applyFont="1" applyFill="1" applyBorder="1" applyAlignment="1">
      <alignment horizontal="center" vertical="center"/>
    </xf>
    <xf numFmtId="39" fontId="6" fillId="0" borderId="1" xfId="13" applyNumberFormat="1" applyFont="1" applyFill="1" applyBorder="1" applyAlignment="1" applyProtection="1">
      <alignment vertical="center"/>
    </xf>
    <xf numFmtId="0" fontId="20" fillId="0" borderId="1" xfId="0" applyFont="1" applyFill="1" applyBorder="1" applyAlignment="1">
      <alignment horizontal="left" vertical="center"/>
    </xf>
    <xf numFmtId="1" fontId="20" fillId="0" borderId="1" xfId="1" applyNumberFormat="1" applyFont="1" applyFill="1" applyBorder="1" applyAlignment="1">
      <alignment horizontal="center" vertical="center"/>
    </xf>
    <xf numFmtId="39" fontId="20" fillId="0" borderId="1" xfId="13" applyNumberFormat="1" applyFont="1" applyFill="1" applyBorder="1" applyAlignment="1" applyProtection="1">
      <alignment vertical="center"/>
    </xf>
    <xf numFmtId="0" fontId="12" fillId="0" borderId="1" xfId="0" applyFont="1" applyBorder="1" applyAlignment="1">
      <alignment horizontal="center"/>
    </xf>
    <xf numFmtId="0" fontId="21" fillId="0" borderId="1" xfId="14" applyFont="1" applyBorder="1" applyAlignment="1">
      <alignment horizontal="center"/>
    </xf>
    <xf numFmtId="0" fontId="0" fillId="0" borderId="0" xfId="0" applyAlignment="1">
      <alignment horizontal="center"/>
    </xf>
    <xf numFmtId="0" fontId="12" fillId="0" borderId="1" xfId="0" applyFont="1" applyBorder="1" applyAlignment="1">
      <alignment horizontal="left"/>
    </xf>
    <xf numFmtId="0" fontId="21" fillId="0" borderId="1" xfId="15" applyFont="1" applyBorder="1" applyAlignment="1">
      <alignment horizontal="left"/>
    </xf>
    <xf numFmtId="0" fontId="22" fillId="0" borderId="1" xfId="0" applyFont="1" applyBorder="1" applyAlignment="1">
      <alignment horizontal="center"/>
    </xf>
    <xf numFmtId="0" fontId="4" fillId="0" borderId="0" xfId="0" applyFont="1" applyAlignment="1">
      <alignment horizontal="left" vertical="center"/>
    </xf>
    <xf numFmtId="0" fontId="3" fillId="0" borderId="0" xfId="0" applyFont="1" applyAlignment="1"/>
    <xf numFmtId="0" fontId="2" fillId="0" borderId="0" xfId="0" applyFont="1" applyAlignment="1">
      <alignment vertical="center"/>
    </xf>
    <xf numFmtId="0" fontId="3" fillId="0" borderId="0" xfId="0" applyFont="1" applyAlignment="1"/>
    <xf numFmtId="0" fontId="3" fillId="0" borderId="0" xfId="0" applyFont="1" applyAlignment="1"/>
    <xf numFmtId="39" fontId="3" fillId="0" borderId="0" xfId="0" applyNumberFormat="1" applyFont="1" applyAlignment="1"/>
    <xf numFmtId="164" fontId="20" fillId="0" borderId="0" xfId="0" applyNumberFormat="1" applyFont="1" applyAlignment="1">
      <alignment vertical="center"/>
    </xf>
    <xf numFmtId="164" fontId="26" fillId="0" borderId="1" xfId="16" applyNumberFormat="1" applyFont="1" applyFill="1" applyBorder="1"/>
    <xf numFmtId="0" fontId="3" fillId="0" borderId="0" xfId="0" applyFont="1" applyAlignment="1"/>
    <xf numFmtId="0" fontId="2" fillId="0" borderId="0" xfId="0" applyFont="1" applyAlignment="1">
      <alignment horizontal="left" vertical="center"/>
    </xf>
    <xf numFmtId="0" fontId="4" fillId="0" borderId="0" xfId="0" applyFont="1" applyAlignment="1">
      <alignment horizontal="left" vertical="center"/>
    </xf>
    <xf numFmtId="4" fontId="3" fillId="0" borderId="0" xfId="0" applyNumberFormat="1" applyFont="1" applyAlignment="1"/>
    <xf numFmtId="4" fontId="14" fillId="0" borderId="0" xfId="0" applyNumberFormat="1" applyFont="1" applyFill="1" applyBorder="1" applyAlignment="1">
      <alignment vertical="center"/>
    </xf>
    <xf numFmtId="4" fontId="15" fillId="0" borderId="0" xfId="0" applyNumberFormat="1" applyFont="1" applyFill="1" applyBorder="1" applyAlignment="1">
      <alignment vertical="center"/>
    </xf>
    <xf numFmtId="4" fontId="16" fillId="0" borderId="0" xfId="0" applyNumberFormat="1" applyFont="1" applyFill="1" applyAlignment="1">
      <alignment vertical="center"/>
    </xf>
    <xf numFmtId="4" fontId="13" fillId="0" borderId="0" xfId="0" applyNumberFormat="1" applyFont="1" applyFill="1" applyBorder="1" applyAlignment="1">
      <alignment vertical="center"/>
    </xf>
    <xf numFmtId="0" fontId="4" fillId="2" borderId="0" xfId="0" applyFont="1" applyFill="1" applyAlignment="1">
      <alignment vertical="center"/>
    </xf>
    <xf numFmtId="0" fontId="2" fillId="2" borderId="0" xfId="0" applyFont="1" applyFill="1" applyAlignment="1">
      <alignment horizontal="left" vertical="center"/>
    </xf>
    <xf numFmtId="0" fontId="16" fillId="2" borderId="0" xfId="0" applyFont="1" applyFill="1" applyAlignment="1">
      <alignment vertical="center" wrapText="1"/>
    </xf>
    <xf numFmtId="0" fontId="4"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164" fontId="26" fillId="0" borderId="1" xfId="16" applyNumberFormat="1" applyFont="1" applyFill="1" applyBorder="1" applyAlignment="1">
      <alignment vertical="center"/>
    </xf>
    <xf numFmtId="0" fontId="15" fillId="0" borderId="1" xfId="0" applyNumberFormat="1" applyFont="1" applyFill="1" applyBorder="1" applyAlignment="1">
      <alignment horizontal="center" vertical="center"/>
    </xf>
    <xf numFmtId="0" fontId="14" fillId="0" borderId="1" xfId="1" applyFont="1" applyFill="1" applyBorder="1" applyAlignment="1">
      <alignment wrapText="1"/>
    </xf>
    <xf numFmtId="4" fontId="16" fillId="0" borderId="1" xfId="0" applyNumberFormat="1" applyFont="1" applyFill="1" applyBorder="1" applyAlignment="1">
      <alignment vertical="center"/>
    </xf>
    <xf numFmtId="0" fontId="16" fillId="0" borderId="1" xfId="0" applyFont="1" applyFill="1" applyBorder="1" applyAlignment="1">
      <alignment wrapText="1"/>
    </xf>
    <xf numFmtId="0" fontId="15" fillId="0" borderId="1" xfId="0" applyFont="1" applyFill="1" applyBorder="1" applyAlignment="1">
      <alignment wrapText="1"/>
    </xf>
    <xf numFmtId="0" fontId="15" fillId="0" borderId="1" xfId="0" applyFont="1" applyFill="1" applyBorder="1" applyAlignment="1">
      <alignment horizontal="left" wrapText="1"/>
    </xf>
    <xf numFmtId="0" fontId="14" fillId="0" borderId="1" xfId="0" applyFont="1" applyFill="1" applyBorder="1"/>
    <xf numFmtId="0" fontId="14" fillId="0" borderId="1" xfId="0" applyFont="1" applyFill="1" applyBorder="1" applyAlignment="1">
      <alignment horizontal="left" vertical="center" wrapText="1"/>
    </xf>
    <xf numFmtId="0" fontId="14" fillId="0" borderId="1" xfId="0" applyFont="1" applyFill="1" applyBorder="1" applyAlignment="1">
      <alignment wrapText="1"/>
    </xf>
    <xf numFmtId="0" fontId="14" fillId="0" borderId="1" xfId="0" applyFont="1" applyFill="1" applyBorder="1" applyAlignment="1">
      <alignment vertical="center"/>
    </xf>
    <xf numFmtId="0" fontId="16" fillId="0" borderId="1" xfId="0" applyFont="1" applyFill="1" applyBorder="1"/>
    <xf numFmtId="0" fontId="30" fillId="0" borderId="1" xfId="0" applyFont="1" applyFill="1" applyBorder="1" applyAlignment="1">
      <alignment vertical="center" wrapText="1"/>
    </xf>
    <xf numFmtId="0" fontId="15" fillId="0" borderId="1" xfId="0" applyFont="1" applyFill="1" applyBorder="1"/>
    <xf numFmtId="0" fontId="16" fillId="0" borderId="1" xfId="0" applyFont="1" applyFill="1" applyBorder="1" applyAlignment="1">
      <alignment horizontal="justify" vertical="center"/>
    </xf>
    <xf numFmtId="43" fontId="3" fillId="0" borderId="0" xfId="12" applyFont="1" applyAlignment="1"/>
    <xf numFmtId="43" fontId="16" fillId="0" borderId="0" xfId="0" applyNumberFormat="1" applyFont="1" applyAlignment="1">
      <alignment vertical="center"/>
    </xf>
    <xf numFmtId="43" fontId="16" fillId="0" borderId="0" xfId="12" applyFont="1" applyAlignment="1">
      <alignment vertical="center"/>
    </xf>
    <xf numFmtId="14" fontId="20" fillId="0" borderId="23" xfId="1" applyNumberFormat="1" applyFont="1" applyFill="1" applyBorder="1" applyAlignment="1">
      <alignment horizontal="left" vertical="center" wrapText="1"/>
    </xf>
    <xf numFmtId="14" fontId="20" fillId="0" borderId="24" xfId="1" applyNumberFormat="1" applyFont="1" applyFill="1" applyBorder="1" applyAlignment="1">
      <alignment horizontal="left" vertical="center" wrapText="1"/>
    </xf>
    <xf numFmtId="14" fontId="20" fillId="0" borderId="25" xfId="1" applyNumberFormat="1" applyFont="1" applyFill="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xf numFmtId="0" fontId="2" fillId="0" borderId="0" xfId="0" applyFont="1" applyAlignment="1">
      <alignment horizontal="center" vertical="center"/>
    </xf>
    <xf numFmtId="0" fontId="6" fillId="2" borderId="23" xfId="0" applyFont="1" applyFill="1" applyBorder="1" applyAlignment="1">
      <alignment horizontal="left" vertical="center"/>
    </xf>
    <xf numFmtId="0" fontId="6" fillId="2" borderId="24" xfId="0" applyFont="1" applyFill="1" applyBorder="1" applyAlignment="1">
      <alignment horizontal="left" vertical="center"/>
    </xf>
    <xf numFmtId="0" fontId="6" fillId="2" borderId="25" xfId="0" applyFont="1" applyFill="1" applyBorder="1" applyAlignment="1">
      <alignment horizontal="left" vertical="center"/>
    </xf>
    <xf numFmtId="14" fontId="6" fillId="0" borderId="23" xfId="1" applyNumberFormat="1" applyFont="1" applyFill="1" applyBorder="1" applyAlignment="1">
      <alignment horizontal="left" vertical="center" wrapText="1"/>
    </xf>
    <xf numFmtId="14" fontId="6" fillId="0" borderId="24" xfId="1" applyNumberFormat="1" applyFont="1" applyFill="1" applyBorder="1" applyAlignment="1">
      <alignment horizontal="left" vertical="center" wrapText="1"/>
    </xf>
    <xf numFmtId="14" fontId="6" fillId="0" borderId="25" xfId="1" applyNumberFormat="1" applyFont="1" applyFill="1" applyBorder="1" applyAlignment="1">
      <alignment horizontal="left" vertical="center" wrapText="1"/>
    </xf>
    <xf numFmtId="0" fontId="20" fillId="2" borderId="23" xfId="0" applyFont="1" applyFill="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2" fillId="0" borderId="0" xfId="0" applyFont="1" applyAlignment="1">
      <alignment horizontal="left"/>
    </xf>
    <xf numFmtId="0" fontId="4" fillId="0" borderId="0" xfId="0" applyFont="1" applyAlignment="1">
      <alignment horizontal="left" vertical="center"/>
    </xf>
    <xf numFmtId="0" fontId="2" fillId="0" borderId="0" xfId="0" applyFont="1" applyAlignment="1">
      <alignment horizontal="left" vertical="center"/>
    </xf>
    <xf numFmtId="4" fontId="13" fillId="0" borderId="18" xfId="0" applyNumberFormat="1" applyFont="1" applyFill="1" applyBorder="1" applyAlignment="1">
      <alignment horizontal="center" vertical="center" wrapText="1"/>
    </xf>
    <xf numFmtId="4" fontId="14" fillId="0" borderId="22" xfId="0" applyNumberFormat="1" applyFont="1" applyFill="1" applyBorder="1" applyAlignment="1">
      <alignment vertical="center"/>
    </xf>
    <xf numFmtId="0" fontId="13" fillId="0" borderId="14" xfId="0" applyFont="1" applyFill="1" applyBorder="1" applyAlignment="1">
      <alignment horizontal="center" vertical="center"/>
    </xf>
    <xf numFmtId="0" fontId="14" fillId="0" borderId="19" xfId="0" applyFont="1" applyFill="1" applyBorder="1" applyAlignment="1">
      <alignment vertical="center"/>
    </xf>
    <xf numFmtId="0" fontId="13" fillId="0" borderId="15" xfId="0" applyFont="1" applyFill="1" applyBorder="1" applyAlignment="1">
      <alignment horizontal="center" vertical="center" wrapText="1"/>
    </xf>
    <xf numFmtId="0" fontId="14" fillId="0" borderId="16" xfId="0" applyFont="1" applyFill="1" applyBorder="1" applyAlignment="1">
      <alignment vertical="center"/>
    </xf>
    <xf numFmtId="4" fontId="13" fillId="0" borderId="17" xfId="0" applyNumberFormat="1" applyFont="1" applyFill="1" applyBorder="1" applyAlignment="1">
      <alignment horizontal="center" vertical="center" wrapText="1"/>
    </xf>
    <xf numFmtId="4" fontId="14" fillId="0" borderId="21" xfId="0" applyNumberFormat="1" applyFont="1" applyFill="1" applyBorder="1" applyAlignment="1">
      <alignment vertical="center"/>
    </xf>
    <xf numFmtId="49" fontId="13" fillId="0" borderId="17" xfId="0" applyNumberFormat="1" applyFont="1" applyFill="1" applyBorder="1" applyAlignment="1">
      <alignment horizontal="center" vertical="center" wrapText="1"/>
    </xf>
    <xf numFmtId="0" fontId="14" fillId="0" borderId="21" xfId="0" applyFont="1" applyFill="1" applyBorder="1" applyAlignment="1">
      <alignment vertical="center"/>
    </xf>
    <xf numFmtId="4" fontId="15" fillId="0" borderId="1" xfId="0" applyNumberFormat="1" applyFont="1" applyFill="1" applyBorder="1" applyAlignment="1">
      <alignment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vertical="center"/>
    </xf>
    <xf numFmtId="0" fontId="13" fillId="0" borderId="2" xfId="0" applyFont="1" applyFill="1" applyBorder="1" applyAlignment="1">
      <alignment horizontal="center" vertical="center"/>
    </xf>
    <xf numFmtId="0" fontId="15" fillId="0" borderId="11" xfId="0" applyFont="1" applyFill="1" applyBorder="1" applyAlignment="1">
      <alignment vertical="center"/>
    </xf>
    <xf numFmtId="0" fontId="15" fillId="0" borderId="1" xfId="0" applyFont="1" applyFill="1" applyBorder="1" applyAlignment="1">
      <alignment horizontal="left" vertical="center"/>
    </xf>
    <xf numFmtId="0" fontId="13" fillId="0" borderId="6" xfId="0" applyFont="1" applyFill="1" applyBorder="1" applyAlignment="1">
      <alignment horizontal="left" vertical="center"/>
    </xf>
    <xf numFmtId="0" fontId="14" fillId="0" borderId="7" xfId="0" applyFont="1" applyFill="1" applyBorder="1" applyAlignment="1">
      <alignment vertical="center"/>
    </xf>
    <xf numFmtId="0" fontId="29" fillId="0" borderId="1" xfId="17" applyFont="1" applyFill="1" applyBorder="1" applyAlignment="1">
      <alignment horizontal="left" vertical="center"/>
    </xf>
    <xf numFmtId="0" fontId="13" fillId="0" borderId="12" xfId="0" applyFont="1" applyFill="1" applyBorder="1" applyAlignment="1">
      <alignment horizontal="left" vertical="center"/>
    </xf>
    <xf numFmtId="0" fontId="14" fillId="0" borderId="8" xfId="0" applyFont="1" applyFill="1" applyBorder="1" applyAlignment="1">
      <alignment vertical="center"/>
    </xf>
    <xf numFmtId="0" fontId="15" fillId="0" borderId="13" xfId="0" applyFont="1" applyFill="1" applyBorder="1" applyAlignment="1">
      <alignment horizontal="left" vertical="center"/>
    </xf>
    <xf numFmtId="0" fontId="13" fillId="0" borderId="26"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5" fillId="0" borderId="1" xfId="0" applyFont="1" applyFill="1" applyBorder="1" applyAlignment="1">
      <alignment horizontal="center" vertical="center"/>
    </xf>
    <xf numFmtId="0" fontId="24" fillId="0" borderId="1" xfId="0" applyFont="1" applyFill="1" applyBorder="1" applyAlignment="1">
      <alignment horizontal="center"/>
    </xf>
    <xf numFmtId="0" fontId="15"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5" fillId="0" borderId="1" xfId="0" applyFont="1" applyFill="1" applyBorder="1" applyAlignment="1">
      <alignment vertical="center" wrapText="1"/>
    </xf>
    <xf numFmtId="0" fontId="14" fillId="0" borderId="1" xfId="0" applyFont="1" applyFill="1" applyBorder="1" applyAlignment="1">
      <alignment vertical="center" wrapText="1"/>
    </xf>
    <xf numFmtId="0" fontId="26" fillId="0" borderId="1" xfId="0" applyFont="1" applyFill="1" applyBorder="1" applyAlignment="1">
      <alignment horizontal="center"/>
    </xf>
    <xf numFmtId="0" fontId="24" fillId="0" borderId="1" xfId="0" applyFont="1" applyFill="1" applyBorder="1" applyAlignment="1">
      <alignment horizontal="center" wrapText="1"/>
    </xf>
    <xf numFmtId="3" fontId="24" fillId="0" borderId="1" xfId="0" applyNumberFormat="1" applyFont="1" applyFill="1" applyBorder="1" applyAlignment="1">
      <alignment horizontal="center" wrapText="1"/>
    </xf>
    <xf numFmtId="0" fontId="27" fillId="0" borderId="1" xfId="0" applyFont="1" applyFill="1" applyBorder="1" applyAlignment="1">
      <alignment horizontal="center"/>
    </xf>
    <xf numFmtId="0" fontId="26" fillId="0" borderId="1" xfId="0" applyFont="1" applyFill="1" applyBorder="1" applyAlignment="1">
      <alignment horizontal="center" vertical="center"/>
    </xf>
    <xf numFmtId="0" fontId="26"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14" fillId="0" borderId="1" xfId="1" applyFont="1" applyFill="1" applyBorder="1" applyAlignment="1">
      <alignment horizontal="center" vertical="center"/>
    </xf>
    <xf numFmtId="0" fontId="14" fillId="0" borderId="1" xfId="1" applyFont="1" applyFill="1" applyBorder="1" applyAlignment="1">
      <alignment horizontal="center"/>
    </xf>
    <xf numFmtId="0" fontId="14" fillId="0" borderId="1" xfId="1" applyFont="1" applyFill="1" applyBorder="1" applyAlignment="1">
      <alignment horizontal="center" wrapText="1"/>
    </xf>
    <xf numFmtId="0" fontId="16" fillId="0" borderId="1" xfId="0" applyFont="1" applyFill="1" applyBorder="1" applyAlignment="1">
      <alignment horizontal="center" vertical="center"/>
    </xf>
    <xf numFmtId="164" fontId="16" fillId="0" borderId="0" xfId="0" applyNumberFormat="1" applyFont="1" applyFill="1" applyAlignment="1">
      <alignment vertical="center"/>
    </xf>
    <xf numFmtId="0" fontId="13" fillId="0" borderId="0" xfId="0" applyFont="1" applyFill="1" applyBorder="1" applyAlignment="1">
      <alignment horizontal="right" vertical="center"/>
    </xf>
    <xf numFmtId="0" fontId="15" fillId="0" borderId="0" xfId="0" applyFont="1" applyFill="1" applyBorder="1" applyAlignment="1">
      <alignment vertical="center"/>
    </xf>
    <xf numFmtId="4" fontId="18" fillId="0" borderId="0" xfId="0" applyNumberFormat="1" applyFont="1" applyFill="1" applyBorder="1" applyAlignment="1">
      <alignment vertical="center"/>
    </xf>
  </cellXfs>
  <cellStyles count="18">
    <cellStyle name="Hipervínculo" xfId="17" builtinId="8"/>
    <cellStyle name="Millares" xfId="12" builtinId="3"/>
    <cellStyle name="Millares 2" xfId="13" xr:uid="{00000000-0005-0000-0000-000002000000}"/>
    <cellStyle name="Moneda" xfId="16" builtinId="4"/>
    <cellStyle name="Moneda 2" xfId="11" xr:uid="{00000000-0005-0000-0000-000004000000}"/>
    <cellStyle name="Nivel 1,2.3,5,6,9" xfId="5" xr:uid="{00000000-0005-0000-0000-000005000000}"/>
    <cellStyle name="Nivel 4" xfId="6" xr:uid="{00000000-0005-0000-0000-000006000000}"/>
    <cellStyle name="Nivel 7" xfId="2" xr:uid="{00000000-0005-0000-0000-000007000000}"/>
    <cellStyle name="Normal" xfId="0" builtinId="0"/>
    <cellStyle name="Normal 2" xfId="1" xr:uid="{00000000-0005-0000-0000-000009000000}"/>
    <cellStyle name="Normal 2 2" xfId="4" xr:uid="{00000000-0005-0000-0000-00000A000000}"/>
    <cellStyle name="Normal 2 2 2" xfId="7" xr:uid="{00000000-0005-0000-0000-00000B000000}"/>
    <cellStyle name="Normal 3" xfId="8" xr:uid="{00000000-0005-0000-0000-00000C000000}"/>
    <cellStyle name="Normal 4" xfId="3" xr:uid="{00000000-0005-0000-0000-00000D000000}"/>
    <cellStyle name="Normal 5" xfId="9" xr:uid="{00000000-0005-0000-0000-00000E000000}"/>
    <cellStyle name="Normal 6" xfId="10" xr:uid="{00000000-0005-0000-0000-00000F000000}"/>
    <cellStyle name="Normal_AUXFUENTE" xfId="15" xr:uid="{00000000-0005-0000-0000-000010000000}"/>
    <cellStyle name="Normal_FUENTES_DE_INGRESO" xfId="14" xr:uid="{00000000-0005-0000-0000-000011000000}"/>
  </cellStyles>
  <dxfs count="8">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INFORMES%20PRESUPUESTAL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DATOS BASICOS"/>
      <sheetName val="INFORMES"/>
      <sheetName val="EJECUCION DE GASTOS"/>
      <sheetName val="MOVIMIENTO PTTO"/>
      <sheetName val="INGRESOS"/>
      <sheetName val="PAGOS"/>
      <sheetName val="RELACION DE PAGOS"/>
      <sheetName val="SIFSE GASTOS"/>
      <sheetName val="SIFSE INGRESOS"/>
      <sheetName val="EJECUCION DE INGRESOS"/>
      <sheetName val="EQUIVALENCIA CODIGOS"/>
    </sheetNames>
    <sheetDataSet>
      <sheetData sheetId="0" refreshError="1"/>
      <sheetData sheetId="1" refreshError="1"/>
      <sheetData sheetId="2" refreshError="1"/>
      <sheetData sheetId="3" refreshError="1"/>
      <sheetData sheetId="4">
        <row r="2">
          <cell r="A2">
            <v>0</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olegioguanent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6"/>
  <dimension ref="A1:L150"/>
  <sheetViews>
    <sheetView showGridLines="0" tabSelected="1" zoomScale="110" zoomScaleNormal="110" workbookViewId="0">
      <selection activeCell="K45" sqref="K34:L45"/>
    </sheetView>
  </sheetViews>
  <sheetFormatPr baseColWidth="10" defaultColWidth="14.44140625" defaultRowHeight="10.199999999999999" x14ac:dyDescent="0.2"/>
  <cols>
    <col min="1" max="1" width="20.44140625" style="2" bestFit="1" customWidth="1"/>
    <col min="2" max="10" width="13.6640625" style="2" customWidth="1"/>
    <col min="11" max="16384" width="14.44140625" style="2"/>
  </cols>
  <sheetData>
    <row r="1" spans="1:10" x14ac:dyDescent="0.2">
      <c r="A1" s="89" t="s">
        <v>176</v>
      </c>
      <c r="B1" s="88"/>
      <c r="C1" s="88"/>
      <c r="D1" s="88"/>
      <c r="E1" s="88"/>
      <c r="F1" s="88"/>
      <c r="G1" s="88"/>
      <c r="H1" s="88"/>
      <c r="I1" s="88"/>
      <c r="J1" s="88"/>
    </row>
    <row r="2" spans="1:10" x14ac:dyDescent="0.2">
      <c r="A2" s="89" t="s">
        <v>177</v>
      </c>
      <c r="B2" s="88"/>
      <c r="C2" s="88"/>
      <c r="D2" s="88"/>
      <c r="E2" s="88"/>
      <c r="F2" s="88"/>
      <c r="G2" s="88"/>
      <c r="H2" s="88"/>
      <c r="I2" s="88"/>
      <c r="J2" s="88"/>
    </row>
    <row r="3" spans="1:10" x14ac:dyDescent="0.2">
      <c r="A3" s="3"/>
      <c r="B3" s="3"/>
      <c r="C3" s="3"/>
      <c r="D3" s="3"/>
      <c r="E3" s="3"/>
      <c r="F3" s="3"/>
      <c r="G3" s="3"/>
      <c r="H3" s="3"/>
      <c r="I3" s="3"/>
      <c r="J3" s="3"/>
    </row>
    <row r="4" spans="1:10" x14ac:dyDescent="0.2">
      <c r="A4" s="89" t="s">
        <v>591</v>
      </c>
      <c r="B4" s="88"/>
      <c r="C4" s="88"/>
      <c r="D4" s="88"/>
      <c r="E4" s="88"/>
      <c r="F4" s="88"/>
      <c r="G4" s="88"/>
      <c r="H4" s="88"/>
      <c r="I4" s="88"/>
      <c r="J4" s="88"/>
    </row>
    <row r="5" spans="1:10" ht="10.199999999999999" customHeight="1" x14ac:dyDescent="0.2">
      <c r="A5" s="102" t="s">
        <v>592</v>
      </c>
      <c r="B5" s="88"/>
      <c r="C5" s="88"/>
      <c r="D5" s="88"/>
      <c r="E5" s="88"/>
      <c r="F5" s="88"/>
      <c r="G5" s="88"/>
      <c r="H5" s="88"/>
      <c r="I5" s="88"/>
      <c r="J5" s="88"/>
    </row>
    <row r="6" spans="1:10" x14ac:dyDescent="0.2">
      <c r="A6" s="1"/>
      <c r="B6" s="1"/>
      <c r="C6" s="1"/>
      <c r="D6" s="1"/>
      <c r="E6" s="1"/>
      <c r="F6" s="1"/>
      <c r="G6" s="1"/>
      <c r="H6" s="1"/>
      <c r="I6" s="1"/>
      <c r="J6" s="1"/>
    </row>
    <row r="7" spans="1:10" x14ac:dyDescent="0.2">
      <c r="A7" s="89" t="s">
        <v>0</v>
      </c>
      <c r="B7" s="88"/>
      <c r="C7" s="88"/>
      <c r="D7" s="88"/>
      <c r="E7" s="88"/>
      <c r="F7" s="88"/>
      <c r="G7" s="88"/>
      <c r="H7" s="88"/>
      <c r="I7" s="88"/>
      <c r="J7" s="88"/>
    </row>
    <row r="8" spans="1:10" x14ac:dyDescent="0.2">
      <c r="A8" s="1"/>
      <c r="B8" s="1"/>
      <c r="C8" s="1"/>
      <c r="D8" s="1"/>
      <c r="E8" s="1"/>
      <c r="F8" s="1"/>
      <c r="G8" s="1"/>
      <c r="H8" s="1"/>
      <c r="I8" s="1"/>
      <c r="J8" s="1"/>
    </row>
    <row r="9" spans="1:10" x14ac:dyDescent="0.2">
      <c r="A9" s="1"/>
      <c r="B9" s="1"/>
      <c r="C9" s="1"/>
      <c r="D9" s="1"/>
      <c r="E9" s="1"/>
      <c r="F9" s="1"/>
      <c r="G9" s="1"/>
      <c r="H9" s="1"/>
      <c r="I9" s="1"/>
      <c r="J9" s="1"/>
    </row>
    <row r="10" spans="1:10" x14ac:dyDescent="0.2">
      <c r="A10" s="89" t="s">
        <v>1</v>
      </c>
      <c r="B10" s="88"/>
      <c r="C10" s="88"/>
      <c r="D10" s="88"/>
      <c r="E10" s="88"/>
      <c r="F10" s="88"/>
      <c r="G10" s="88"/>
      <c r="H10" s="88"/>
      <c r="I10" s="88"/>
      <c r="J10" s="88"/>
    </row>
    <row r="11" spans="1:10" x14ac:dyDescent="0.2">
      <c r="A11" s="1"/>
      <c r="B11" s="1"/>
      <c r="C11" s="1"/>
      <c r="D11" s="1"/>
      <c r="E11" s="1"/>
      <c r="F11" s="1"/>
      <c r="G11" s="1"/>
      <c r="H11" s="1"/>
      <c r="I11" s="1"/>
      <c r="J11" s="1"/>
    </row>
    <row r="12" spans="1:10" ht="22.5" customHeight="1" x14ac:dyDescent="0.2">
      <c r="A12" s="87" t="s">
        <v>2</v>
      </c>
      <c r="B12" s="103"/>
      <c r="C12" s="103"/>
      <c r="D12" s="103"/>
      <c r="E12" s="103"/>
      <c r="F12" s="103"/>
      <c r="G12" s="103"/>
      <c r="H12" s="103"/>
      <c r="I12" s="103"/>
      <c r="J12" s="103"/>
    </row>
    <row r="13" spans="1:10" x14ac:dyDescent="0.2">
      <c r="A13" s="1"/>
      <c r="B13" s="1"/>
      <c r="C13" s="1"/>
      <c r="D13" s="1"/>
      <c r="E13" s="1"/>
      <c r="F13" s="1"/>
      <c r="G13" s="1"/>
      <c r="H13" s="1"/>
      <c r="I13" s="1"/>
      <c r="J13" s="1"/>
    </row>
    <row r="14" spans="1:10" ht="23.25" customHeight="1" x14ac:dyDescent="0.2">
      <c r="A14" s="87" t="s">
        <v>3</v>
      </c>
      <c r="B14" s="88"/>
      <c r="C14" s="88"/>
      <c r="D14" s="88"/>
      <c r="E14" s="88"/>
      <c r="F14" s="88"/>
      <c r="G14" s="88"/>
      <c r="H14" s="88"/>
      <c r="I14" s="88"/>
      <c r="J14" s="88"/>
    </row>
    <row r="15" spans="1:10" x14ac:dyDescent="0.2">
      <c r="A15" s="1"/>
      <c r="B15" s="1"/>
      <c r="C15" s="1"/>
      <c r="D15" s="1"/>
      <c r="E15" s="1"/>
      <c r="F15" s="1"/>
      <c r="G15" s="1"/>
      <c r="H15" s="1"/>
      <c r="I15" s="1"/>
      <c r="J15" s="1"/>
    </row>
    <row r="16" spans="1:10" ht="24" customHeight="1" x14ac:dyDescent="0.2">
      <c r="A16" s="87" t="s">
        <v>4</v>
      </c>
      <c r="B16" s="88"/>
      <c r="C16" s="88"/>
      <c r="D16" s="88"/>
      <c r="E16" s="88"/>
      <c r="F16" s="88"/>
      <c r="G16" s="88"/>
      <c r="H16" s="88"/>
      <c r="I16" s="88"/>
      <c r="J16" s="88"/>
    </row>
    <row r="17" spans="1:10" x14ac:dyDescent="0.2">
      <c r="A17" s="1"/>
      <c r="B17" s="1"/>
      <c r="C17" s="1"/>
      <c r="D17" s="1"/>
      <c r="E17" s="1"/>
      <c r="F17" s="1"/>
      <c r="G17" s="1"/>
      <c r="H17" s="1"/>
      <c r="I17" s="1"/>
      <c r="J17" s="1"/>
    </row>
    <row r="18" spans="1:10" ht="23.25" customHeight="1" x14ac:dyDescent="0.2">
      <c r="A18" s="87" t="s">
        <v>5</v>
      </c>
      <c r="B18" s="88"/>
      <c r="C18" s="88"/>
      <c r="D18" s="88"/>
      <c r="E18" s="88"/>
      <c r="F18" s="88"/>
      <c r="G18" s="88"/>
      <c r="H18" s="88"/>
      <c r="I18" s="88"/>
      <c r="J18" s="88"/>
    </row>
    <row r="19" spans="1:10" x14ac:dyDescent="0.2">
      <c r="A19" s="1"/>
      <c r="B19" s="1"/>
      <c r="C19" s="1"/>
      <c r="D19" s="1"/>
      <c r="E19" s="1"/>
      <c r="F19" s="1"/>
      <c r="G19" s="1"/>
      <c r="H19" s="1"/>
      <c r="I19" s="1"/>
      <c r="J19" s="1"/>
    </row>
    <row r="20" spans="1:10" ht="23.25" customHeight="1" x14ac:dyDescent="0.2">
      <c r="A20" s="87" t="s">
        <v>6</v>
      </c>
      <c r="B20" s="88"/>
      <c r="C20" s="88"/>
      <c r="D20" s="88"/>
      <c r="E20" s="88"/>
      <c r="F20" s="88"/>
      <c r="G20" s="88"/>
      <c r="H20" s="88"/>
      <c r="I20" s="88"/>
      <c r="J20" s="88"/>
    </row>
    <row r="21" spans="1:10" x14ac:dyDescent="0.2">
      <c r="A21" s="1"/>
      <c r="B21" s="1"/>
      <c r="C21" s="1"/>
      <c r="D21" s="1"/>
      <c r="E21" s="1"/>
      <c r="F21" s="1"/>
      <c r="G21" s="1"/>
      <c r="H21" s="1"/>
      <c r="I21" s="1"/>
      <c r="J21" s="1"/>
    </row>
    <row r="22" spans="1:10" ht="24.75" customHeight="1" x14ac:dyDescent="0.2">
      <c r="A22" s="87" t="s">
        <v>7</v>
      </c>
      <c r="B22" s="88"/>
      <c r="C22" s="88"/>
      <c r="D22" s="88"/>
      <c r="E22" s="88"/>
      <c r="F22" s="88"/>
      <c r="G22" s="88"/>
      <c r="H22" s="88"/>
      <c r="I22" s="88"/>
      <c r="J22" s="88"/>
    </row>
    <row r="23" spans="1:10" x14ac:dyDescent="0.2">
      <c r="A23" s="4"/>
      <c r="B23" s="1"/>
      <c r="C23" s="1"/>
      <c r="D23" s="1"/>
      <c r="E23" s="1"/>
      <c r="F23" s="1"/>
      <c r="G23" s="1"/>
      <c r="H23" s="1"/>
      <c r="I23" s="1"/>
      <c r="J23" s="1"/>
    </row>
    <row r="24" spans="1:10" x14ac:dyDescent="0.2">
      <c r="A24" s="89" t="s">
        <v>8</v>
      </c>
      <c r="B24" s="88"/>
      <c r="C24" s="88"/>
      <c r="D24" s="88"/>
      <c r="E24" s="88"/>
      <c r="F24" s="88"/>
      <c r="G24" s="88"/>
      <c r="H24" s="88"/>
      <c r="I24" s="88"/>
      <c r="J24" s="88"/>
    </row>
    <row r="25" spans="1:10" x14ac:dyDescent="0.2">
      <c r="A25" s="1"/>
      <c r="B25" s="1"/>
      <c r="C25" s="1"/>
      <c r="D25" s="1"/>
      <c r="E25" s="1"/>
      <c r="F25" s="1"/>
      <c r="G25" s="1"/>
      <c r="H25" s="1"/>
      <c r="I25" s="1"/>
      <c r="J25" s="1"/>
    </row>
    <row r="26" spans="1:10" ht="22.95" customHeight="1" x14ac:dyDescent="0.2">
      <c r="A26" s="87" t="s">
        <v>9</v>
      </c>
      <c r="B26" s="88"/>
      <c r="C26" s="88"/>
      <c r="D26" s="88"/>
      <c r="E26" s="88"/>
      <c r="F26" s="88"/>
      <c r="G26" s="88"/>
      <c r="H26" s="88"/>
      <c r="I26" s="88"/>
      <c r="J26" s="88"/>
    </row>
    <row r="27" spans="1:10" x14ac:dyDescent="0.2">
      <c r="A27" s="1"/>
      <c r="B27" s="1"/>
      <c r="C27" s="1"/>
      <c r="D27" s="1"/>
      <c r="E27" s="1"/>
      <c r="F27" s="1"/>
      <c r="G27" s="1"/>
      <c r="H27" s="1"/>
      <c r="I27" s="1"/>
      <c r="J27" s="1"/>
    </row>
    <row r="28" spans="1:10" ht="27.6" customHeight="1" x14ac:dyDescent="0.2">
      <c r="A28" s="87" t="s">
        <v>595</v>
      </c>
      <c r="B28" s="88"/>
      <c r="C28" s="88"/>
      <c r="D28" s="88"/>
      <c r="E28" s="88"/>
      <c r="F28" s="88"/>
      <c r="G28" s="88"/>
      <c r="H28" s="88"/>
      <c r="I28" s="88"/>
      <c r="J28" s="88"/>
    </row>
    <row r="29" spans="1:10" x14ac:dyDescent="0.2">
      <c r="A29" s="1"/>
      <c r="B29" s="1"/>
      <c r="C29" s="1"/>
      <c r="D29" s="1"/>
      <c r="E29" s="1"/>
      <c r="F29" s="1"/>
      <c r="G29" s="1"/>
      <c r="H29" s="1"/>
      <c r="I29" s="1"/>
      <c r="J29" s="1"/>
    </row>
    <row r="30" spans="1:10" ht="20.399999999999999" x14ac:dyDescent="0.2">
      <c r="A30" s="20" t="s">
        <v>140</v>
      </c>
      <c r="B30" s="99" t="s">
        <v>141</v>
      </c>
      <c r="C30" s="100"/>
      <c r="D30" s="100"/>
      <c r="E30" s="100"/>
      <c r="F30" s="100"/>
      <c r="G30" s="100"/>
      <c r="H30" s="101"/>
      <c r="I30" s="21" t="s">
        <v>142</v>
      </c>
      <c r="J30" s="22" t="s">
        <v>143</v>
      </c>
    </row>
    <row r="31" spans="1:10" x14ac:dyDescent="0.2">
      <c r="A31" s="23">
        <v>1</v>
      </c>
      <c r="B31" s="90" t="s">
        <v>10</v>
      </c>
      <c r="C31" s="91"/>
      <c r="D31" s="91"/>
      <c r="E31" s="91"/>
      <c r="F31" s="91"/>
      <c r="G31" s="91"/>
      <c r="H31" s="92"/>
      <c r="I31" s="24"/>
      <c r="J31" s="25">
        <f t="shared" ref="J31" si="0">J32+J46</f>
        <v>308477400</v>
      </c>
    </row>
    <row r="32" spans="1:10" ht="13.2" x14ac:dyDescent="0.2">
      <c r="A32" s="23" t="s">
        <v>11</v>
      </c>
      <c r="B32" s="90" t="s">
        <v>12</v>
      </c>
      <c r="C32" s="97"/>
      <c r="D32" s="97"/>
      <c r="E32" s="97"/>
      <c r="F32" s="97"/>
      <c r="G32" s="97"/>
      <c r="H32" s="98"/>
      <c r="I32" s="24"/>
      <c r="J32" s="25">
        <f>J33</f>
        <v>308477400</v>
      </c>
    </row>
    <row r="33" spans="1:12" ht="13.2" x14ac:dyDescent="0.2">
      <c r="A33" s="23" t="s">
        <v>13</v>
      </c>
      <c r="B33" s="90" t="s">
        <v>144</v>
      </c>
      <c r="C33" s="97"/>
      <c r="D33" s="97"/>
      <c r="E33" s="97"/>
      <c r="F33" s="97"/>
      <c r="G33" s="97"/>
      <c r="H33" s="98"/>
      <c r="I33" s="24"/>
      <c r="J33" s="25">
        <f>J34+J38</f>
        <v>308477400</v>
      </c>
    </row>
    <row r="34" spans="1:12" x14ac:dyDescent="0.2">
      <c r="A34" s="23" t="s">
        <v>14</v>
      </c>
      <c r="B34" s="90" t="s">
        <v>145</v>
      </c>
      <c r="C34" s="91"/>
      <c r="D34" s="91"/>
      <c r="E34" s="91"/>
      <c r="F34" s="91"/>
      <c r="G34" s="91"/>
      <c r="H34" s="92"/>
      <c r="I34" s="24"/>
      <c r="J34" s="25">
        <f>J35</f>
        <v>85540000</v>
      </c>
    </row>
    <row r="35" spans="1:12" ht="10.199999999999999" customHeight="1" x14ac:dyDescent="0.2">
      <c r="A35" s="23" t="s">
        <v>15</v>
      </c>
      <c r="B35" s="90" t="s">
        <v>16</v>
      </c>
      <c r="C35" s="97"/>
      <c r="D35" s="97"/>
      <c r="E35" s="97"/>
      <c r="F35" s="97"/>
      <c r="G35" s="97"/>
      <c r="H35" s="98"/>
      <c r="I35" s="24"/>
      <c r="J35" s="25">
        <f>SUM(J36:J37)</f>
        <v>85540000</v>
      </c>
    </row>
    <row r="36" spans="1:12" ht="12.75" customHeight="1" x14ac:dyDescent="0.2">
      <c r="A36" s="26" t="s">
        <v>17</v>
      </c>
      <c r="B36" s="96" t="s">
        <v>18</v>
      </c>
      <c r="C36" s="97"/>
      <c r="D36" s="97"/>
      <c r="E36" s="97"/>
      <c r="F36" s="97"/>
      <c r="G36" s="97"/>
      <c r="H36" s="98"/>
      <c r="I36" s="27">
        <v>1</v>
      </c>
      <c r="J36" s="28">
        <v>85540000</v>
      </c>
      <c r="L36" s="55"/>
    </row>
    <row r="37" spans="1:12" ht="13.2" x14ac:dyDescent="0.2">
      <c r="A37" s="26" t="s">
        <v>17</v>
      </c>
      <c r="B37" s="96" t="s">
        <v>18</v>
      </c>
      <c r="C37" s="97"/>
      <c r="D37" s="97"/>
      <c r="E37" s="97"/>
      <c r="F37" s="97"/>
      <c r="G37" s="97"/>
      <c r="H37" s="98"/>
      <c r="I37" s="27"/>
      <c r="J37" s="28">
        <v>0</v>
      </c>
      <c r="L37" s="55"/>
    </row>
    <row r="38" spans="1:12" ht="13.2" x14ac:dyDescent="0.2">
      <c r="A38" s="23" t="s">
        <v>19</v>
      </c>
      <c r="B38" s="90" t="s">
        <v>20</v>
      </c>
      <c r="C38" s="97"/>
      <c r="D38" s="97"/>
      <c r="E38" s="97"/>
      <c r="F38" s="97"/>
      <c r="G38" s="97"/>
      <c r="H38" s="98"/>
      <c r="I38" s="24"/>
      <c r="J38" s="25">
        <f t="shared" ref="J38" si="1">J39+J43</f>
        <v>222937400</v>
      </c>
    </row>
    <row r="39" spans="1:12" ht="13.2" x14ac:dyDescent="0.2">
      <c r="A39" s="23" t="s">
        <v>21</v>
      </c>
      <c r="B39" s="90" t="s">
        <v>22</v>
      </c>
      <c r="C39" s="97"/>
      <c r="D39" s="97"/>
      <c r="E39" s="97"/>
      <c r="F39" s="97"/>
      <c r="G39" s="97"/>
      <c r="H39" s="98"/>
      <c r="I39" s="24"/>
      <c r="J39" s="25">
        <f>J40</f>
        <v>222937400</v>
      </c>
    </row>
    <row r="40" spans="1:12" ht="13.2" x14ac:dyDescent="0.2">
      <c r="A40" s="23" t="s">
        <v>23</v>
      </c>
      <c r="B40" s="90" t="s">
        <v>24</v>
      </c>
      <c r="C40" s="97"/>
      <c r="D40" s="97"/>
      <c r="E40" s="97"/>
      <c r="F40" s="97"/>
      <c r="G40" s="97"/>
      <c r="H40" s="98"/>
      <c r="I40" s="24"/>
      <c r="J40" s="25">
        <f>J41</f>
        <v>222937400</v>
      </c>
    </row>
    <row r="41" spans="1:12" ht="13.2" x14ac:dyDescent="0.2">
      <c r="A41" s="23" t="s">
        <v>25</v>
      </c>
      <c r="B41" s="90" t="s">
        <v>26</v>
      </c>
      <c r="C41" s="97"/>
      <c r="D41" s="97"/>
      <c r="E41" s="97"/>
      <c r="F41" s="97"/>
      <c r="G41" s="97"/>
      <c r="H41" s="98"/>
      <c r="I41" s="24"/>
      <c r="J41" s="25">
        <f>J42</f>
        <v>222937400</v>
      </c>
    </row>
    <row r="42" spans="1:12" ht="13.2" x14ac:dyDescent="0.2">
      <c r="A42" s="26" t="s">
        <v>27</v>
      </c>
      <c r="B42" s="96" t="s">
        <v>28</v>
      </c>
      <c r="C42" s="97"/>
      <c r="D42" s="97"/>
      <c r="E42" s="97"/>
      <c r="F42" s="97"/>
      <c r="G42" s="97"/>
      <c r="H42" s="98"/>
      <c r="I42" s="27">
        <v>2</v>
      </c>
      <c r="J42" s="28">
        <v>222937400</v>
      </c>
      <c r="K42" s="81"/>
      <c r="L42" s="55"/>
    </row>
    <row r="43" spans="1:12" x14ac:dyDescent="0.2">
      <c r="A43" s="23" t="s">
        <v>146</v>
      </c>
      <c r="B43" s="90" t="s">
        <v>147</v>
      </c>
      <c r="C43" s="91"/>
      <c r="D43" s="91"/>
      <c r="E43" s="91"/>
      <c r="F43" s="91"/>
      <c r="G43" s="91"/>
      <c r="H43" s="92"/>
      <c r="I43" s="24"/>
      <c r="J43" s="25">
        <f>SUM(J44:J45)</f>
        <v>0</v>
      </c>
      <c r="K43" s="55"/>
      <c r="L43" s="81"/>
    </row>
    <row r="44" spans="1:12" ht="13.2" x14ac:dyDescent="0.2">
      <c r="A44" s="26" t="s">
        <v>148</v>
      </c>
      <c r="B44" s="96" t="s">
        <v>149</v>
      </c>
      <c r="C44" s="97"/>
      <c r="D44" s="97"/>
      <c r="E44" s="97"/>
      <c r="F44" s="97"/>
      <c r="G44" s="97"/>
      <c r="H44" s="98"/>
      <c r="I44" s="27"/>
      <c r="J44" s="28">
        <v>0</v>
      </c>
    </row>
    <row r="45" spans="1:12" s="19" customFormat="1" ht="13.2" x14ac:dyDescent="0.2">
      <c r="A45" s="26" t="s">
        <v>148</v>
      </c>
      <c r="B45" s="96" t="s">
        <v>149</v>
      </c>
      <c r="C45" s="97"/>
      <c r="D45" s="97"/>
      <c r="E45" s="97"/>
      <c r="F45" s="97"/>
      <c r="G45" s="97"/>
      <c r="H45" s="98"/>
      <c r="I45" s="27"/>
      <c r="J45" s="28">
        <v>0</v>
      </c>
      <c r="K45" s="55"/>
    </row>
    <row r="46" spans="1:12" x14ac:dyDescent="0.2">
      <c r="A46" s="23" t="s">
        <v>29</v>
      </c>
      <c r="B46" s="90" t="s">
        <v>150</v>
      </c>
      <c r="C46" s="91"/>
      <c r="D46" s="91"/>
      <c r="E46" s="91"/>
      <c r="F46" s="91"/>
      <c r="G46" s="91"/>
      <c r="H46" s="92"/>
      <c r="I46" s="24"/>
      <c r="J46" s="25">
        <f>J47+J53+J55+J62</f>
        <v>0</v>
      </c>
      <c r="K46" s="55"/>
    </row>
    <row r="47" spans="1:12" x14ac:dyDescent="0.2">
      <c r="A47" s="23" t="s">
        <v>30</v>
      </c>
      <c r="B47" s="90" t="s">
        <v>31</v>
      </c>
      <c r="C47" s="91"/>
      <c r="D47" s="91"/>
      <c r="E47" s="91"/>
      <c r="F47" s="91"/>
      <c r="G47" s="91"/>
      <c r="H47" s="92"/>
      <c r="I47" s="24"/>
      <c r="J47" s="25">
        <f>J48</f>
        <v>0</v>
      </c>
    </row>
    <row r="48" spans="1:12" x14ac:dyDescent="0.2">
      <c r="A48" s="23" t="s">
        <v>32</v>
      </c>
      <c r="B48" s="90" t="s">
        <v>33</v>
      </c>
      <c r="C48" s="91"/>
      <c r="D48" s="91"/>
      <c r="E48" s="91"/>
      <c r="F48" s="91"/>
      <c r="G48" s="91"/>
      <c r="H48" s="92"/>
      <c r="I48" s="24"/>
      <c r="J48" s="25">
        <f>J49</f>
        <v>0</v>
      </c>
    </row>
    <row r="49" spans="1:10" ht="10.199999999999999" customHeight="1" x14ac:dyDescent="0.2">
      <c r="A49" s="23" t="s">
        <v>34</v>
      </c>
      <c r="B49" s="90" t="s">
        <v>35</v>
      </c>
      <c r="C49" s="91"/>
      <c r="D49" s="91"/>
      <c r="E49" s="91"/>
      <c r="F49" s="91"/>
      <c r="G49" s="91"/>
      <c r="H49" s="92"/>
      <c r="I49" s="24"/>
      <c r="J49" s="25">
        <f>J50+J51</f>
        <v>0</v>
      </c>
    </row>
    <row r="50" spans="1:10" ht="13.2" x14ac:dyDescent="0.2">
      <c r="A50" s="26" t="s">
        <v>36</v>
      </c>
      <c r="B50" s="96" t="s">
        <v>37</v>
      </c>
      <c r="C50" s="97"/>
      <c r="D50" s="97"/>
      <c r="E50" s="97"/>
      <c r="F50" s="97"/>
      <c r="G50" s="97"/>
      <c r="H50" s="98"/>
      <c r="I50" s="27"/>
      <c r="J50" s="28">
        <v>0</v>
      </c>
    </row>
    <row r="51" spans="1:10" x14ac:dyDescent="0.2">
      <c r="A51" s="23" t="s">
        <v>38</v>
      </c>
      <c r="B51" s="90" t="s">
        <v>39</v>
      </c>
      <c r="C51" s="91"/>
      <c r="D51" s="91"/>
      <c r="E51" s="91"/>
      <c r="F51" s="91"/>
      <c r="G51" s="91"/>
      <c r="H51" s="92"/>
      <c r="I51" s="24"/>
      <c r="J51" s="25">
        <f>J52</f>
        <v>0</v>
      </c>
    </row>
    <row r="52" spans="1:10" ht="13.2" x14ac:dyDescent="0.2">
      <c r="A52" s="26" t="s">
        <v>40</v>
      </c>
      <c r="B52" s="96" t="s">
        <v>41</v>
      </c>
      <c r="C52" s="97"/>
      <c r="D52" s="97"/>
      <c r="E52" s="97"/>
      <c r="F52" s="97"/>
      <c r="G52" s="97"/>
      <c r="H52" s="98"/>
      <c r="I52" s="27"/>
      <c r="J52" s="28">
        <v>0</v>
      </c>
    </row>
    <row r="53" spans="1:10" x14ac:dyDescent="0.2">
      <c r="A53" s="23" t="s">
        <v>42</v>
      </c>
      <c r="B53" s="90" t="s">
        <v>43</v>
      </c>
      <c r="C53" s="91"/>
      <c r="D53" s="91"/>
      <c r="E53" s="91"/>
      <c r="F53" s="91"/>
      <c r="G53" s="91"/>
      <c r="H53" s="92"/>
      <c r="I53" s="24"/>
      <c r="J53" s="25">
        <f>SUM(J54:J54)</f>
        <v>0</v>
      </c>
    </row>
    <row r="54" spans="1:10" ht="13.2" x14ac:dyDescent="0.2">
      <c r="A54" s="26" t="s">
        <v>44</v>
      </c>
      <c r="B54" s="96" t="s">
        <v>45</v>
      </c>
      <c r="C54" s="97"/>
      <c r="D54" s="97"/>
      <c r="E54" s="97"/>
      <c r="F54" s="97"/>
      <c r="G54" s="97"/>
      <c r="H54" s="98"/>
      <c r="I54" s="27"/>
      <c r="J54" s="28">
        <v>0</v>
      </c>
    </row>
    <row r="55" spans="1:10" ht="12.75" customHeight="1" x14ac:dyDescent="0.2">
      <c r="A55" s="23" t="s">
        <v>46</v>
      </c>
      <c r="B55" s="90" t="s">
        <v>47</v>
      </c>
      <c r="C55" s="91"/>
      <c r="D55" s="91"/>
      <c r="E55" s="91"/>
      <c r="F55" s="91"/>
      <c r="G55" s="91"/>
      <c r="H55" s="92"/>
      <c r="I55" s="24"/>
      <c r="J55" s="25">
        <f>J56+J61</f>
        <v>0</v>
      </c>
    </row>
    <row r="56" spans="1:10" ht="12.75" customHeight="1" x14ac:dyDescent="0.2">
      <c r="A56" s="23" t="s">
        <v>48</v>
      </c>
      <c r="B56" s="90" t="s">
        <v>49</v>
      </c>
      <c r="C56" s="91"/>
      <c r="D56" s="91"/>
      <c r="E56" s="91"/>
      <c r="F56" s="91"/>
      <c r="G56" s="91"/>
      <c r="H56" s="92"/>
      <c r="I56" s="24"/>
      <c r="J56" s="25">
        <f>J57+J59</f>
        <v>0</v>
      </c>
    </row>
    <row r="57" spans="1:10" ht="12.75" customHeight="1" x14ac:dyDescent="0.2">
      <c r="A57" s="23" t="s">
        <v>151</v>
      </c>
      <c r="B57" s="90" t="s">
        <v>152</v>
      </c>
      <c r="C57" s="91"/>
      <c r="D57" s="91"/>
      <c r="E57" s="91"/>
      <c r="F57" s="91"/>
      <c r="G57" s="91"/>
      <c r="H57" s="92"/>
      <c r="I57" s="24"/>
      <c r="J57" s="25">
        <f>J58</f>
        <v>0</v>
      </c>
    </row>
    <row r="58" spans="1:10" ht="12.75" customHeight="1" x14ac:dyDescent="0.2">
      <c r="A58" s="26" t="s">
        <v>153</v>
      </c>
      <c r="B58" s="96" t="s">
        <v>53</v>
      </c>
      <c r="C58" s="97"/>
      <c r="D58" s="97"/>
      <c r="E58" s="97"/>
      <c r="F58" s="97"/>
      <c r="G58" s="97"/>
      <c r="H58" s="98"/>
      <c r="I58" s="27"/>
      <c r="J58" s="28">
        <v>0</v>
      </c>
    </row>
    <row r="59" spans="1:10" ht="12.75" customHeight="1" x14ac:dyDescent="0.2">
      <c r="A59" s="23" t="s">
        <v>50</v>
      </c>
      <c r="B59" s="90" t="s">
        <v>51</v>
      </c>
      <c r="C59" s="91"/>
      <c r="D59" s="91"/>
      <c r="E59" s="91"/>
      <c r="F59" s="91"/>
      <c r="G59" s="91"/>
      <c r="H59" s="92"/>
      <c r="I59" s="24"/>
      <c r="J59" s="25">
        <f>J60</f>
        <v>0</v>
      </c>
    </row>
    <row r="60" spans="1:10" ht="12.75" customHeight="1" x14ac:dyDescent="0.2">
      <c r="A60" s="26" t="s">
        <v>52</v>
      </c>
      <c r="B60" s="96" t="s">
        <v>53</v>
      </c>
      <c r="C60" s="97"/>
      <c r="D60" s="97"/>
      <c r="E60" s="97"/>
      <c r="F60" s="97"/>
      <c r="G60" s="97"/>
      <c r="H60" s="98"/>
      <c r="I60" s="27"/>
      <c r="J60" s="28">
        <v>0</v>
      </c>
    </row>
    <row r="61" spans="1:10" ht="12.75" customHeight="1" x14ac:dyDescent="0.2">
      <c r="A61" s="26" t="s">
        <v>154</v>
      </c>
      <c r="B61" s="96" t="s">
        <v>155</v>
      </c>
      <c r="C61" s="97"/>
      <c r="D61" s="97"/>
      <c r="E61" s="97"/>
      <c r="F61" s="97"/>
      <c r="G61" s="97"/>
      <c r="H61" s="98"/>
      <c r="I61" s="27"/>
      <c r="J61" s="28">
        <v>0</v>
      </c>
    </row>
    <row r="62" spans="1:10" ht="12.75" customHeight="1" x14ac:dyDescent="0.2">
      <c r="A62" s="23" t="s">
        <v>54</v>
      </c>
      <c r="B62" s="90" t="s">
        <v>55</v>
      </c>
      <c r="C62" s="91"/>
      <c r="D62" s="91"/>
      <c r="E62" s="91"/>
      <c r="F62" s="91"/>
      <c r="G62" s="91"/>
      <c r="H62" s="92"/>
      <c r="I62" s="24"/>
      <c r="J62" s="25">
        <f>SUM(J63:J63)</f>
        <v>0</v>
      </c>
    </row>
    <row r="63" spans="1:10" ht="12.75" customHeight="1" x14ac:dyDescent="0.2">
      <c r="A63" s="26" t="s">
        <v>56</v>
      </c>
      <c r="B63" s="96" t="s">
        <v>57</v>
      </c>
      <c r="C63" s="97"/>
      <c r="D63" s="97"/>
      <c r="E63" s="97"/>
      <c r="F63" s="97"/>
      <c r="G63" s="97"/>
      <c r="H63" s="98"/>
      <c r="I63" s="27"/>
      <c r="J63" s="28">
        <v>0</v>
      </c>
    </row>
    <row r="64" spans="1:10" x14ac:dyDescent="0.2">
      <c r="A64" s="1"/>
      <c r="B64" s="1"/>
      <c r="C64" s="1"/>
      <c r="D64" s="1"/>
      <c r="E64" s="1"/>
      <c r="F64" s="1"/>
      <c r="G64" s="1"/>
      <c r="H64" s="1"/>
      <c r="I64" s="5"/>
      <c r="J64" s="1"/>
    </row>
    <row r="65" spans="1:10" x14ac:dyDescent="0.2">
      <c r="A65" s="1"/>
      <c r="B65" s="1"/>
      <c r="C65" s="1"/>
      <c r="D65" s="1"/>
      <c r="E65" s="1"/>
      <c r="F65" s="1"/>
      <c r="G65" s="1"/>
      <c r="H65" s="1"/>
      <c r="I65" s="5"/>
      <c r="J65" s="1"/>
    </row>
    <row r="66" spans="1:10" ht="34.950000000000003" customHeight="1" x14ac:dyDescent="0.2">
      <c r="A66" s="87" t="s">
        <v>58</v>
      </c>
      <c r="B66" s="103"/>
      <c r="C66" s="103"/>
      <c r="D66" s="103"/>
      <c r="E66" s="103"/>
      <c r="F66" s="103"/>
      <c r="G66" s="103"/>
      <c r="H66" s="103"/>
      <c r="I66" s="103"/>
      <c r="J66" s="103"/>
    </row>
    <row r="67" spans="1:10" x14ac:dyDescent="0.2">
      <c r="A67" s="6"/>
      <c r="B67" s="6"/>
      <c r="C67" s="6"/>
      <c r="D67" s="6"/>
      <c r="E67" s="6"/>
      <c r="F67" s="6"/>
      <c r="G67" s="6"/>
      <c r="H67" s="6"/>
      <c r="I67" s="6"/>
      <c r="J67" s="6"/>
    </row>
    <row r="68" spans="1:10" ht="27" customHeight="1" x14ac:dyDescent="0.2">
      <c r="A68" s="87" t="s">
        <v>596</v>
      </c>
      <c r="B68" s="88"/>
      <c r="C68" s="88"/>
      <c r="D68" s="88"/>
      <c r="E68" s="88"/>
      <c r="F68" s="88"/>
      <c r="G68" s="88"/>
      <c r="H68" s="88"/>
      <c r="I68" s="88"/>
      <c r="J68" s="88"/>
    </row>
    <row r="69" spans="1:10" x14ac:dyDescent="0.2">
      <c r="A69" s="1"/>
      <c r="B69" s="1"/>
      <c r="C69" s="1"/>
      <c r="D69" s="1"/>
      <c r="E69" s="1"/>
      <c r="F69" s="1"/>
      <c r="G69" s="1"/>
      <c r="H69" s="1"/>
      <c r="I69" s="1"/>
      <c r="J69" s="1"/>
    </row>
    <row r="70" spans="1:10" ht="20.399999999999999" x14ac:dyDescent="0.2">
      <c r="A70" s="29" t="s">
        <v>140</v>
      </c>
      <c r="B70" s="104" t="s">
        <v>141</v>
      </c>
      <c r="C70" s="105"/>
      <c r="D70" s="105"/>
      <c r="E70" s="105"/>
      <c r="F70" s="105"/>
      <c r="G70" s="105"/>
      <c r="H70" s="106"/>
      <c r="I70" s="30" t="s">
        <v>142</v>
      </c>
      <c r="J70" s="31" t="s">
        <v>143</v>
      </c>
    </row>
    <row r="71" spans="1:10" x14ac:dyDescent="0.2">
      <c r="A71" s="32" t="s">
        <v>59</v>
      </c>
      <c r="B71" s="93" t="s">
        <v>60</v>
      </c>
      <c r="C71" s="94"/>
      <c r="D71" s="94"/>
      <c r="E71" s="94"/>
      <c r="F71" s="94"/>
      <c r="G71" s="94"/>
      <c r="H71" s="95"/>
      <c r="I71" s="33"/>
      <c r="J71" s="34">
        <f>J72</f>
        <v>308477400</v>
      </c>
    </row>
    <row r="72" spans="1:10" x14ac:dyDescent="0.2">
      <c r="A72" s="32" t="s">
        <v>61</v>
      </c>
      <c r="B72" s="93" t="s">
        <v>62</v>
      </c>
      <c r="C72" s="94"/>
      <c r="D72" s="94"/>
      <c r="E72" s="94"/>
      <c r="F72" s="94"/>
      <c r="G72" s="94"/>
      <c r="H72" s="95"/>
      <c r="I72" s="33"/>
      <c r="J72" s="34">
        <f>J73</f>
        <v>308477400</v>
      </c>
    </row>
    <row r="73" spans="1:10" x14ac:dyDescent="0.2">
      <c r="A73" s="32" t="s">
        <v>63</v>
      </c>
      <c r="B73" s="93" t="s">
        <v>64</v>
      </c>
      <c r="C73" s="94"/>
      <c r="D73" s="94"/>
      <c r="E73" s="94"/>
      <c r="F73" s="94"/>
      <c r="G73" s="94"/>
      <c r="H73" s="95"/>
      <c r="I73" s="33"/>
      <c r="J73" s="34">
        <f>J74+J93</f>
        <v>308477400</v>
      </c>
    </row>
    <row r="74" spans="1:10" x14ac:dyDescent="0.2">
      <c r="A74" s="32" t="s">
        <v>65</v>
      </c>
      <c r="B74" s="93" t="s">
        <v>66</v>
      </c>
      <c r="C74" s="94"/>
      <c r="D74" s="94"/>
      <c r="E74" s="94"/>
      <c r="F74" s="94"/>
      <c r="G74" s="94"/>
      <c r="H74" s="95"/>
      <c r="I74" s="33"/>
      <c r="J74" s="34">
        <f>J75</f>
        <v>62530000</v>
      </c>
    </row>
    <row r="75" spans="1:10" x14ac:dyDescent="0.2">
      <c r="A75" s="32" t="s">
        <v>67</v>
      </c>
      <c r="B75" s="93" t="s">
        <v>68</v>
      </c>
      <c r="C75" s="94"/>
      <c r="D75" s="94"/>
      <c r="E75" s="94"/>
      <c r="F75" s="94"/>
      <c r="G75" s="94"/>
      <c r="H75" s="95"/>
      <c r="I75" s="33"/>
      <c r="J75" s="34">
        <f>J76+J83+J89</f>
        <v>62530000</v>
      </c>
    </row>
    <row r="76" spans="1:10" x14ac:dyDescent="0.2">
      <c r="A76" s="32" t="s">
        <v>69</v>
      </c>
      <c r="B76" s="93" t="s">
        <v>70</v>
      </c>
      <c r="C76" s="94"/>
      <c r="D76" s="94"/>
      <c r="E76" s="94"/>
      <c r="F76" s="94"/>
      <c r="G76" s="94"/>
      <c r="H76" s="95"/>
      <c r="I76" s="33"/>
      <c r="J76" s="34">
        <f>+J77+J79+J81</f>
        <v>17550000</v>
      </c>
    </row>
    <row r="77" spans="1:10" x14ac:dyDescent="0.2">
      <c r="A77" s="32" t="s">
        <v>71</v>
      </c>
      <c r="B77" s="93" t="s">
        <v>72</v>
      </c>
      <c r="C77" s="94"/>
      <c r="D77" s="94"/>
      <c r="E77" s="94"/>
      <c r="F77" s="94"/>
      <c r="G77" s="94"/>
      <c r="H77" s="95"/>
      <c r="I77" s="33"/>
      <c r="J77" s="34">
        <f>SUM(J78:J78)</f>
        <v>7300000</v>
      </c>
    </row>
    <row r="78" spans="1:10" x14ac:dyDescent="0.2">
      <c r="A78" s="35" t="s">
        <v>73</v>
      </c>
      <c r="B78" s="84" t="s">
        <v>74</v>
      </c>
      <c r="C78" s="85"/>
      <c r="D78" s="85"/>
      <c r="E78" s="85"/>
      <c r="F78" s="85"/>
      <c r="G78" s="85"/>
      <c r="H78" s="86"/>
      <c r="I78" s="36">
        <v>2</v>
      </c>
      <c r="J78" s="37">
        <v>7300000</v>
      </c>
    </row>
    <row r="79" spans="1:10" x14ac:dyDescent="0.2">
      <c r="A79" s="32" t="s">
        <v>75</v>
      </c>
      <c r="B79" s="93" t="s">
        <v>76</v>
      </c>
      <c r="C79" s="94"/>
      <c r="D79" s="94"/>
      <c r="E79" s="94"/>
      <c r="F79" s="94"/>
      <c r="G79" s="94"/>
      <c r="H79" s="95"/>
      <c r="I79" s="33"/>
      <c r="J79" s="34">
        <f>SUM(J80:J80)</f>
        <v>7750000</v>
      </c>
    </row>
    <row r="80" spans="1:10" x14ac:dyDescent="0.2">
      <c r="A80" s="35" t="s">
        <v>77</v>
      </c>
      <c r="B80" s="84" t="s">
        <v>78</v>
      </c>
      <c r="C80" s="85"/>
      <c r="D80" s="85"/>
      <c r="E80" s="85"/>
      <c r="F80" s="85"/>
      <c r="G80" s="85"/>
      <c r="H80" s="86"/>
      <c r="I80" s="36">
        <v>2</v>
      </c>
      <c r="J80" s="37">
        <v>7750000</v>
      </c>
    </row>
    <row r="81" spans="1:10" x14ac:dyDescent="0.2">
      <c r="A81" s="32" t="s">
        <v>79</v>
      </c>
      <c r="B81" s="93" t="s">
        <v>80</v>
      </c>
      <c r="C81" s="94"/>
      <c r="D81" s="94"/>
      <c r="E81" s="94"/>
      <c r="F81" s="94"/>
      <c r="G81" s="94"/>
      <c r="H81" s="95"/>
      <c r="I81" s="33"/>
      <c r="J81" s="34">
        <f>SUM(J82:J82)</f>
        <v>2500000</v>
      </c>
    </row>
    <row r="82" spans="1:10" x14ac:dyDescent="0.2">
      <c r="A82" s="35" t="s">
        <v>81</v>
      </c>
      <c r="B82" s="84" t="s">
        <v>82</v>
      </c>
      <c r="C82" s="85"/>
      <c r="D82" s="85"/>
      <c r="E82" s="85"/>
      <c r="F82" s="85"/>
      <c r="G82" s="85"/>
      <c r="H82" s="86"/>
      <c r="I82" s="36">
        <v>2</v>
      </c>
      <c r="J82" s="37">
        <v>2500000</v>
      </c>
    </row>
    <row r="83" spans="1:10" x14ac:dyDescent="0.2">
      <c r="A83" s="32" t="s">
        <v>83</v>
      </c>
      <c r="B83" s="93" t="s">
        <v>84</v>
      </c>
      <c r="C83" s="94"/>
      <c r="D83" s="94"/>
      <c r="E83" s="94"/>
      <c r="F83" s="94"/>
      <c r="G83" s="94"/>
      <c r="H83" s="95"/>
      <c r="I83" s="33"/>
      <c r="J83" s="34">
        <f>J84</f>
        <v>43780000</v>
      </c>
    </row>
    <row r="84" spans="1:10" x14ac:dyDescent="0.2">
      <c r="A84" s="32" t="s">
        <v>85</v>
      </c>
      <c r="B84" s="93" t="s">
        <v>86</v>
      </c>
      <c r="C84" s="94"/>
      <c r="D84" s="94"/>
      <c r="E84" s="94"/>
      <c r="F84" s="94"/>
      <c r="G84" s="94"/>
      <c r="H84" s="95"/>
      <c r="I84" s="33"/>
      <c r="J84" s="34">
        <f>J85+J87</f>
        <v>43780000</v>
      </c>
    </row>
    <row r="85" spans="1:10" x14ac:dyDescent="0.2">
      <c r="A85" s="32" t="s">
        <v>87</v>
      </c>
      <c r="B85" s="93" t="s">
        <v>88</v>
      </c>
      <c r="C85" s="94"/>
      <c r="D85" s="94"/>
      <c r="E85" s="94"/>
      <c r="F85" s="94"/>
      <c r="G85" s="94"/>
      <c r="H85" s="95"/>
      <c r="I85" s="33"/>
      <c r="J85" s="34">
        <f>SUM(J86:J86)</f>
        <v>33500000</v>
      </c>
    </row>
    <row r="86" spans="1:10" x14ac:dyDescent="0.2">
      <c r="A86" s="35" t="s">
        <v>89</v>
      </c>
      <c r="B86" s="84" t="s">
        <v>90</v>
      </c>
      <c r="C86" s="85"/>
      <c r="D86" s="85"/>
      <c r="E86" s="85"/>
      <c r="F86" s="85"/>
      <c r="G86" s="85"/>
      <c r="H86" s="86"/>
      <c r="I86" s="36">
        <v>2</v>
      </c>
      <c r="J86" s="37">
        <v>33500000</v>
      </c>
    </row>
    <row r="87" spans="1:10" s="48" customFormat="1" x14ac:dyDescent="0.2">
      <c r="A87" s="35" t="s">
        <v>324</v>
      </c>
      <c r="B87" s="84" t="s">
        <v>337</v>
      </c>
      <c r="C87" s="85"/>
      <c r="D87" s="85"/>
      <c r="E87" s="85"/>
      <c r="F87" s="85"/>
      <c r="G87" s="85"/>
      <c r="H87" s="86"/>
      <c r="I87" s="36">
        <v>2</v>
      </c>
      <c r="J87" s="37">
        <v>10280000</v>
      </c>
    </row>
    <row r="88" spans="1:10" s="47" customFormat="1" x14ac:dyDescent="0.2">
      <c r="A88" s="32" t="s">
        <v>323</v>
      </c>
      <c r="B88" s="93" t="s">
        <v>92</v>
      </c>
      <c r="C88" s="94"/>
      <c r="D88" s="94"/>
      <c r="E88" s="94"/>
      <c r="F88" s="94"/>
      <c r="G88" s="94"/>
      <c r="H88" s="95"/>
      <c r="I88" s="36"/>
      <c r="J88" s="34">
        <f>J89</f>
        <v>1200000</v>
      </c>
    </row>
    <row r="89" spans="1:10" x14ac:dyDescent="0.2">
      <c r="A89" s="32" t="s">
        <v>91</v>
      </c>
      <c r="B89" s="93" t="s">
        <v>92</v>
      </c>
      <c r="C89" s="94"/>
      <c r="D89" s="94"/>
      <c r="E89" s="94"/>
      <c r="F89" s="94"/>
      <c r="G89" s="94"/>
      <c r="H89" s="95"/>
      <c r="I89" s="33"/>
      <c r="J89" s="34">
        <f>J90</f>
        <v>1200000</v>
      </c>
    </row>
    <row r="90" spans="1:10" x14ac:dyDescent="0.2">
      <c r="A90" s="32" t="s">
        <v>93</v>
      </c>
      <c r="B90" s="93" t="s">
        <v>94</v>
      </c>
      <c r="C90" s="94"/>
      <c r="D90" s="94"/>
      <c r="E90" s="94"/>
      <c r="F90" s="94"/>
      <c r="G90" s="94"/>
      <c r="H90" s="95"/>
      <c r="I90" s="33"/>
      <c r="J90" s="34">
        <f>J91</f>
        <v>1200000</v>
      </c>
    </row>
    <row r="91" spans="1:10" x14ac:dyDescent="0.2">
      <c r="A91" s="32" t="s">
        <v>95</v>
      </c>
      <c r="B91" s="93" t="s">
        <v>96</v>
      </c>
      <c r="C91" s="94"/>
      <c r="D91" s="94"/>
      <c r="E91" s="94"/>
      <c r="F91" s="94"/>
      <c r="G91" s="94"/>
      <c r="H91" s="95"/>
      <c r="I91" s="33"/>
      <c r="J91" s="34">
        <f>SUM(J92:J92)</f>
        <v>1200000</v>
      </c>
    </row>
    <row r="92" spans="1:10" x14ac:dyDescent="0.2">
      <c r="A92" s="35" t="s">
        <v>97</v>
      </c>
      <c r="B92" s="84" t="s">
        <v>98</v>
      </c>
      <c r="C92" s="85"/>
      <c r="D92" s="85"/>
      <c r="E92" s="85"/>
      <c r="F92" s="85"/>
      <c r="G92" s="85"/>
      <c r="H92" s="86"/>
      <c r="I92" s="36">
        <v>2</v>
      </c>
      <c r="J92" s="37">
        <v>1200000</v>
      </c>
    </row>
    <row r="93" spans="1:10" x14ac:dyDescent="0.2">
      <c r="A93" s="32" t="s">
        <v>99</v>
      </c>
      <c r="B93" s="93" t="s">
        <v>100</v>
      </c>
      <c r="C93" s="94"/>
      <c r="D93" s="94"/>
      <c r="E93" s="94"/>
      <c r="F93" s="94"/>
      <c r="G93" s="94"/>
      <c r="H93" s="95"/>
      <c r="I93" s="33"/>
      <c r="J93" s="34">
        <f>J94+J97</f>
        <v>245947400</v>
      </c>
    </row>
    <row r="94" spans="1:10" x14ac:dyDescent="0.2">
      <c r="A94" s="32" t="s">
        <v>101</v>
      </c>
      <c r="B94" s="93" t="s">
        <v>102</v>
      </c>
      <c r="C94" s="94"/>
      <c r="D94" s="94"/>
      <c r="E94" s="94"/>
      <c r="F94" s="94"/>
      <c r="G94" s="94"/>
      <c r="H94" s="95"/>
      <c r="I94" s="33"/>
      <c r="J94" s="34">
        <f>SUM(J95:J96)</f>
        <v>140507400</v>
      </c>
    </row>
    <row r="95" spans="1:10" x14ac:dyDescent="0.2">
      <c r="A95" s="35" t="s">
        <v>103</v>
      </c>
      <c r="B95" s="84" t="s">
        <v>104</v>
      </c>
      <c r="C95" s="85"/>
      <c r="D95" s="85"/>
      <c r="E95" s="85"/>
      <c r="F95" s="85"/>
      <c r="G95" s="85"/>
      <c r="H95" s="86"/>
      <c r="I95" s="36">
        <v>2</v>
      </c>
      <c r="J95" s="37">
        <v>130707400</v>
      </c>
    </row>
    <row r="96" spans="1:10" s="52" customFormat="1" x14ac:dyDescent="0.2">
      <c r="A96" s="35" t="s">
        <v>103</v>
      </c>
      <c r="B96" s="84" t="s">
        <v>104</v>
      </c>
      <c r="C96" s="85"/>
      <c r="D96" s="85"/>
      <c r="E96" s="85"/>
      <c r="F96" s="85"/>
      <c r="G96" s="85"/>
      <c r="H96" s="86"/>
      <c r="I96" s="36">
        <v>1</v>
      </c>
      <c r="J96" s="37">
        <v>9800000</v>
      </c>
    </row>
    <row r="97" spans="1:11" x14ac:dyDescent="0.2">
      <c r="A97" s="32" t="s">
        <v>105</v>
      </c>
      <c r="B97" s="93" t="s">
        <v>106</v>
      </c>
      <c r="C97" s="94"/>
      <c r="D97" s="94"/>
      <c r="E97" s="94"/>
      <c r="F97" s="94"/>
      <c r="G97" s="94"/>
      <c r="H97" s="95"/>
      <c r="I97" s="33"/>
      <c r="J97" s="34">
        <f>SUM(J98:J102)</f>
        <v>105440000</v>
      </c>
      <c r="K97" s="49"/>
    </row>
    <row r="98" spans="1:11" x14ac:dyDescent="0.2">
      <c r="A98" s="35" t="s">
        <v>107</v>
      </c>
      <c r="B98" s="84" t="s">
        <v>108</v>
      </c>
      <c r="C98" s="85"/>
      <c r="D98" s="85"/>
      <c r="E98" s="85"/>
      <c r="F98" s="85"/>
      <c r="G98" s="85"/>
      <c r="H98" s="86"/>
      <c r="I98" s="36">
        <v>1</v>
      </c>
      <c r="J98" s="37">
        <v>14000000</v>
      </c>
    </row>
    <row r="99" spans="1:11" x14ac:dyDescent="0.2">
      <c r="A99" s="35" t="s">
        <v>109</v>
      </c>
      <c r="B99" s="84" t="s">
        <v>110</v>
      </c>
      <c r="C99" s="85"/>
      <c r="D99" s="85"/>
      <c r="E99" s="85"/>
      <c r="F99" s="85"/>
      <c r="G99" s="85"/>
      <c r="H99" s="86"/>
      <c r="I99" s="36">
        <v>2</v>
      </c>
      <c r="J99" s="37">
        <v>10500000</v>
      </c>
    </row>
    <row r="100" spans="1:11" x14ac:dyDescent="0.2">
      <c r="A100" s="35" t="s">
        <v>111</v>
      </c>
      <c r="B100" s="84" t="s">
        <v>112</v>
      </c>
      <c r="C100" s="85"/>
      <c r="D100" s="85"/>
      <c r="E100" s="85"/>
      <c r="F100" s="85"/>
      <c r="G100" s="85"/>
      <c r="H100" s="86"/>
      <c r="I100" s="36">
        <v>1</v>
      </c>
      <c r="J100" s="37">
        <v>61740000</v>
      </c>
    </row>
    <row r="101" spans="1:11" x14ac:dyDescent="0.2">
      <c r="A101" s="35" t="s">
        <v>111</v>
      </c>
      <c r="B101" s="84" t="s">
        <v>112</v>
      </c>
      <c r="C101" s="85"/>
      <c r="D101" s="85"/>
      <c r="E101" s="85"/>
      <c r="F101" s="85"/>
      <c r="G101" s="85"/>
      <c r="H101" s="86"/>
      <c r="I101" s="36">
        <v>2</v>
      </c>
      <c r="J101" s="37">
        <v>18200000</v>
      </c>
    </row>
    <row r="102" spans="1:11" x14ac:dyDescent="0.2">
      <c r="A102" s="35" t="s">
        <v>113</v>
      </c>
      <c r="B102" s="84" t="s">
        <v>18</v>
      </c>
      <c r="C102" s="85"/>
      <c r="D102" s="85"/>
      <c r="E102" s="85"/>
      <c r="F102" s="85"/>
      <c r="G102" s="85"/>
      <c r="H102" s="86"/>
      <c r="I102" s="36">
        <v>2</v>
      </c>
      <c r="J102" s="37">
        <v>1000000</v>
      </c>
    </row>
    <row r="103" spans="1:11" x14ac:dyDescent="0.2">
      <c r="A103" s="1"/>
      <c r="B103" s="1"/>
      <c r="C103" s="1"/>
      <c r="D103" s="1"/>
      <c r="E103" s="1"/>
      <c r="F103" s="1"/>
      <c r="G103" s="1"/>
      <c r="H103" s="1"/>
      <c r="I103" s="50"/>
      <c r="J103" s="7" t="s">
        <v>119</v>
      </c>
    </row>
    <row r="104" spans="1:11" ht="21" customHeight="1" x14ac:dyDescent="0.2">
      <c r="A104" s="87" t="s">
        <v>114</v>
      </c>
      <c r="B104" s="88"/>
      <c r="C104" s="88"/>
      <c r="D104" s="88"/>
      <c r="E104" s="88"/>
      <c r="F104" s="88"/>
      <c r="G104" s="88"/>
      <c r="H104" s="88"/>
      <c r="I104" s="88"/>
      <c r="J104" s="88"/>
    </row>
    <row r="105" spans="1:11" x14ac:dyDescent="0.2">
      <c r="A105" s="1"/>
      <c r="B105" s="1"/>
      <c r="C105" s="1"/>
      <c r="D105" s="1"/>
      <c r="E105" s="1"/>
      <c r="F105" s="1"/>
      <c r="G105" s="1"/>
      <c r="H105" s="1"/>
      <c r="I105" s="1"/>
      <c r="J105" s="1"/>
    </row>
    <row r="106" spans="1:11" ht="28.95" customHeight="1" x14ac:dyDescent="0.2">
      <c r="A106" s="87" t="s">
        <v>606</v>
      </c>
      <c r="B106" s="88"/>
      <c r="C106" s="88"/>
      <c r="D106" s="88"/>
      <c r="E106" s="88"/>
      <c r="F106" s="88"/>
      <c r="G106" s="88"/>
      <c r="H106" s="88"/>
      <c r="I106" s="88"/>
      <c r="J106" s="88"/>
    </row>
    <row r="107" spans="1:11" x14ac:dyDescent="0.2">
      <c r="A107" s="1"/>
      <c r="B107" s="1"/>
      <c r="C107" s="1"/>
      <c r="D107" s="1"/>
      <c r="E107" s="1"/>
      <c r="F107" s="1"/>
      <c r="G107" s="1"/>
      <c r="H107" s="1"/>
      <c r="I107" s="1"/>
      <c r="J107" s="1"/>
    </row>
    <row r="108" spans="1:11" x14ac:dyDescent="0.2">
      <c r="A108" s="89" t="s">
        <v>115</v>
      </c>
      <c r="B108" s="88"/>
      <c r="C108" s="88"/>
      <c r="D108" s="88"/>
      <c r="E108" s="88"/>
      <c r="F108" s="88"/>
      <c r="G108" s="88"/>
      <c r="H108" s="88"/>
      <c r="I108" s="88"/>
      <c r="J108" s="88"/>
    </row>
    <row r="109" spans="1:11" x14ac:dyDescent="0.2">
      <c r="A109" s="1"/>
      <c r="B109" s="1"/>
      <c r="C109" s="1"/>
      <c r="D109" s="1"/>
      <c r="E109" s="1"/>
      <c r="F109" s="1"/>
      <c r="G109" s="1"/>
      <c r="H109" s="1"/>
      <c r="I109" s="1"/>
      <c r="J109" s="1"/>
    </row>
    <row r="110" spans="1:11" ht="25.2" customHeight="1" x14ac:dyDescent="0.2">
      <c r="A110" s="87" t="s">
        <v>116</v>
      </c>
      <c r="B110" s="88"/>
      <c r="C110" s="88"/>
      <c r="D110" s="88"/>
      <c r="E110" s="88"/>
      <c r="F110" s="88"/>
      <c r="G110" s="88"/>
      <c r="H110" s="88"/>
      <c r="I110" s="88"/>
      <c r="J110" s="88"/>
    </row>
    <row r="111" spans="1:11" x14ac:dyDescent="0.2">
      <c r="A111" s="6"/>
      <c r="B111" s="6"/>
      <c r="C111" s="6"/>
      <c r="D111" s="6"/>
      <c r="E111" s="6"/>
      <c r="F111" s="6"/>
      <c r="G111" s="6"/>
      <c r="H111" s="6"/>
      <c r="I111" s="6"/>
      <c r="J111" s="6"/>
    </row>
    <row r="112" spans="1:11" ht="23.4" customHeight="1" x14ac:dyDescent="0.2">
      <c r="A112" s="87" t="s">
        <v>117</v>
      </c>
      <c r="B112" s="88"/>
      <c r="C112" s="88"/>
      <c r="D112" s="88"/>
      <c r="E112" s="88"/>
      <c r="F112" s="88"/>
      <c r="G112" s="88"/>
      <c r="H112" s="88"/>
      <c r="I112" s="88"/>
      <c r="J112" s="88"/>
    </row>
    <row r="113" spans="1:10" x14ac:dyDescent="0.2">
      <c r="A113" s="1"/>
      <c r="B113" s="1"/>
      <c r="C113" s="1"/>
      <c r="D113" s="1"/>
      <c r="E113" s="1"/>
      <c r="F113" s="1"/>
      <c r="G113" s="1"/>
      <c r="H113" s="1"/>
      <c r="I113" s="1"/>
      <c r="J113" s="1"/>
    </row>
    <row r="114" spans="1:10" ht="21" customHeight="1" x14ac:dyDescent="0.2">
      <c r="A114" s="87" t="s">
        <v>319</v>
      </c>
      <c r="B114" s="88"/>
      <c r="C114" s="88"/>
      <c r="D114" s="88"/>
      <c r="E114" s="88"/>
      <c r="F114" s="88"/>
      <c r="G114" s="88"/>
      <c r="H114" s="88"/>
      <c r="I114" s="88"/>
      <c r="J114" s="88"/>
    </row>
    <row r="115" spans="1:10" x14ac:dyDescent="0.2">
      <c r="A115" s="8"/>
      <c r="B115" s="1"/>
      <c r="C115" s="1"/>
      <c r="D115" s="1"/>
      <c r="E115" s="1"/>
      <c r="F115" s="1"/>
      <c r="G115" s="1"/>
      <c r="H115" s="1"/>
      <c r="I115" s="1"/>
      <c r="J115" s="1"/>
    </row>
    <row r="116" spans="1:10" ht="19.2" customHeight="1" x14ac:dyDescent="0.2">
      <c r="A116" s="87" t="s">
        <v>318</v>
      </c>
      <c r="B116" s="88"/>
      <c r="C116" s="88"/>
      <c r="D116" s="88"/>
      <c r="E116" s="88"/>
      <c r="F116" s="88"/>
      <c r="G116" s="88"/>
      <c r="H116" s="88"/>
      <c r="I116" s="88"/>
      <c r="J116" s="88"/>
    </row>
    <row r="117" spans="1:10" x14ac:dyDescent="0.2">
      <c r="A117" s="9"/>
      <c r="B117" s="1"/>
      <c r="C117" s="1"/>
      <c r="D117" s="1"/>
      <c r="E117" s="1"/>
      <c r="F117" s="1"/>
      <c r="G117" s="1"/>
      <c r="H117" s="1"/>
      <c r="I117" s="1"/>
      <c r="J117" s="1"/>
    </row>
    <row r="118" spans="1:10" s="45" customFormat="1" ht="35.25" customHeight="1" x14ac:dyDescent="0.2">
      <c r="A118" s="87" t="s">
        <v>516</v>
      </c>
      <c r="B118" s="88"/>
      <c r="C118" s="88"/>
      <c r="D118" s="88"/>
      <c r="E118" s="88"/>
      <c r="F118" s="88"/>
      <c r="G118" s="88"/>
      <c r="H118" s="88"/>
      <c r="I118" s="88"/>
      <c r="J118" s="88"/>
    </row>
    <row r="119" spans="1:10" s="45" customFormat="1" x14ac:dyDescent="0.2">
      <c r="A119" s="44"/>
      <c r="B119" s="1"/>
      <c r="C119" s="1"/>
      <c r="D119" s="1"/>
      <c r="E119" s="1"/>
      <c r="F119" s="1"/>
      <c r="G119" s="1"/>
      <c r="H119" s="1"/>
      <c r="I119" s="1"/>
      <c r="J119" s="1"/>
    </row>
    <row r="120" spans="1:10" s="45" customFormat="1" x14ac:dyDescent="0.2">
      <c r="A120" s="44"/>
      <c r="B120" s="1"/>
      <c r="C120" s="1"/>
      <c r="D120" s="1"/>
      <c r="E120" s="1"/>
      <c r="F120" s="1"/>
      <c r="G120" s="1"/>
      <c r="H120" s="1"/>
      <c r="I120" s="1"/>
      <c r="J120" s="1"/>
    </row>
    <row r="121" spans="1:10" ht="10.199999999999999" customHeight="1" x14ac:dyDescent="0.2">
      <c r="A121" s="87" t="s">
        <v>605</v>
      </c>
      <c r="B121" s="88"/>
      <c r="C121" s="88"/>
      <c r="D121" s="88"/>
      <c r="E121" s="88"/>
      <c r="F121" s="88"/>
      <c r="G121" s="88"/>
      <c r="H121" s="88"/>
      <c r="I121" s="88"/>
      <c r="J121" s="88"/>
    </row>
    <row r="122" spans="1:10" x14ac:dyDescent="0.2">
      <c r="A122" s="9"/>
      <c r="B122" s="1"/>
      <c r="C122" s="1"/>
      <c r="D122" s="1"/>
      <c r="E122" s="1"/>
      <c r="F122" s="1"/>
      <c r="G122" s="1"/>
      <c r="H122" s="1"/>
      <c r="I122" s="1"/>
      <c r="J122" s="1"/>
    </row>
    <row r="123" spans="1:10" x14ac:dyDescent="0.2">
      <c r="A123" s="89" t="s">
        <v>118</v>
      </c>
      <c r="B123" s="88"/>
      <c r="C123" s="88"/>
      <c r="D123" s="88"/>
      <c r="E123" s="88"/>
      <c r="F123" s="88"/>
      <c r="G123" s="88"/>
      <c r="H123" s="88"/>
      <c r="I123" s="88"/>
      <c r="J123" s="88"/>
    </row>
    <row r="124" spans="1:10" x14ac:dyDescent="0.2">
      <c r="A124" s="10"/>
      <c r="B124" s="1"/>
      <c r="C124" s="1"/>
      <c r="D124" s="1"/>
      <c r="E124" s="1"/>
      <c r="F124" s="1"/>
      <c r="G124" s="1"/>
      <c r="H124" s="1"/>
      <c r="I124" s="1"/>
      <c r="J124" s="1"/>
    </row>
    <row r="125" spans="1:10" ht="10.199999999999999" customHeight="1" x14ac:dyDescent="0.2">
      <c r="A125" s="87" t="s">
        <v>604</v>
      </c>
      <c r="B125" s="88"/>
      <c r="C125" s="88"/>
      <c r="D125" s="88"/>
      <c r="E125" s="88"/>
      <c r="F125" s="88"/>
      <c r="G125" s="88"/>
      <c r="H125" s="88"/>
      <c r="I125" s="88"/>
      <c r="J125" s="88"/>
    </row>
    <row r="126" spans="1:10" x14ac:dyDescent="0.2">
      <c r="A126" s="1"/>
      <c r="B126" s="1"/>
      <c r="C126" s="1"/>
      <c r="D126" s="1"/>
      <c r="E126" s="1"/>
      <c r="F126" s="1"/>
      <c r="G126" s="1"/>
      <c r="H126" s="1"/>
      <c r="I126" s="1"/>
      <c r="J126" s="1"/>
    </row>
    <row r="127" spans="1:10" x14ac:dyDescent="0.2">
      <c r="A127" s="1"/>
      <c r="B127" s="1"/>
      <c r="C127" s="1"/>
      <c r="D127" s="1"/>
      <c r="E127" s="1"/>
      <c r="F127" s="1"/>
      <c r="G127" s="1"/>
      <c r="H127" s="1"/>
      <c r="I127" s="1"/>
      <c r="J127" s="1"/>
    </row>
    <row r="128" spans="1:10" x14ac:dyDescent="0.2">
      <c r="A128" s="1"/>
      <c r="B128" s="1"/>
      <c r="C128" s="1"/>
      <c r="D128" s="1"/>
      <c r="E128" s="1"/>
      <c r="F128" s="1"/>
      <c r="G128" s="1"/>
      <c r="H128" s="1"/>
      <c r="I128" s="1"/>
      <c r="J128" s="1"/>
    </row>
    <row r="129" spans="1:10" x14ac:dyDescent="0.2">
      <c r="A129" s="1"/>
      <c r="B129" s="1"/>
      <c r="C129" s="1"/>
      <c r="D129" s="1"/>
      <c r="E129" s="1"/>
      <c r="F129" s="1"/>
      <c r="G129" s="1"/>
      <c r="H129" s="1"/>
      <c r="I129" s="1"/>
      <c r="J129" s="1"/>
    </row>
    <row r="130" spans="1:10" x14ac:dyDescent="0.2">
      <c r="A130" s="1"/>
      <c r="B130" s="1"/>
      <c r="C130" s="1"/>
      <c r="D130" s="1"/>
      <c r="E130" s="1"/>
      <c r="F130" s="1"/>
      <c r="G130" s="1"/>
      <c r="H130" s="1"/>
      <c r="I130" s="1"/>
      <c r="J130" s="1"/>
    </row>
    <row r="131" spans="1:10" ht="11.4" x14ac:dyDescent="0.2">
      <c r="A131" s="107" t="s">
        <v>178</v>
      </c>
      <c r="B131" s="107"/>
      <c r="C131" s="107"/>
      <c r="D131" s="107"/>
      <c r="E131" s="64" t="s">
        <v>597</v>
      </c>
      <c r="F131" s="57"/>
      <c r="G131" s="11"/>
      <c r="H131" s="64" t="s">
        <v>598</v>
      </c>
      <c r="I131" s="12"/>
      <c r="J131" s="12"/>
    </row>
    <row r="132" spans="1:10" x14ac:dyDescent="0.2">
      <c r="A132" s="107"/>
      <c r="B132" s="107"/>
      <c r="C132" s="107"/>
      <c r="D132" s="107"/>
      <c r="E132" s="1" t="s">
        <v>317</v>
      </c>
      <c r="F132" s="64"/>
      <c r="G132" s="64"/>
      <c r="H132" s="1" t="s">
        <v>320</v>
      </c>
      <c r="I132" s="46"/>
      <c r="J132" s="46"/>
    </row>
    <row r="133" spans="1:10" x14ac:dyDescent="0.2">
      <c r="A133" s="108" t="s">
        <v>139</v>
      </c>
      <c r="B133" s="108"/>
      <c r="C133" s="65"/>
      <c r="D133" s="60"/>
      <c r="E133" s="1"/>
      <c r="F133" s="65"/>
      <c r="G133" s="65"/>
      <c r="H133" s="1"/>
      <c r="I133" s="1"/>
      <c r="J133" s="1"/>
    </row>
    <row r="134" spans="1:10" x14ac:dyDescent="0.2">
      <c r="A134" s="1"/>
      <c r="B134" s="1"/>
      <c r="C134" s="1"/>
      <c r="D134" s="60"/>
      <c r="E134" s="1"/>
      <c r="F134" s="1"/>
      <c r="G134" s="1"/>
      <c r="H134" s="1"/>
      <c r="I134" s="1"/>
      <c r="J134" s="1"/>
    </row>
    <row r="135" spans="1:10" x14ac:dyDescent="0.2">
      <c r="A135" s="1"/>
      <c r="B135" s="1"/>
      <c r="C135" s="1"/>
      <c r="D135" s="60"/>
      <c r="E135" s="1"/>
      <c r="F135" s="1"/>
      <c r="G135" s="1"/>
      <c r="H135" s="1"/>
      <c r="I135" s="1"/>
      <c r="J135" s="1"/>
    </row>
    <row r="136" spans="1:10" x14ac:dyDescent="0.2">
      <c r="A136" s="1"/>
      <c r="B136" s="1"/>
      <c r="C136" s="1"/>
      <c r="D136" s="60"/>
      <c r="E136" s="1"/>
      <c r="F136" s="1"/>
      <c r="G136" s="1"/>
      <c r="H136" s="1"/>
      <c r="I136" s="1"/>
      <c r="J136" s="1"/>
    </row>
    <row r="137" spans="1:10" x14ac:dyDescent="0.2">
      <c r="A137" s="1"/>
      <c r="B137" s="1"/>
      <c r="C137" s="1"/>
      <c r="D137" s="60"/>
      <c r="E137" s="1"/>
      <c r="F137" s="1"/>
      <c r="G137" s="1"/>
      <c r="H137" s="1"/>
      <c r="I137" s="1"/>
      <c r="J137" s="1"/>
    </row>
    <row r="138" spans="1:10" x14ac:dyDescent="0.2">
      <c r="A138" s="1"/>
      <c r="B138" s="1"/>
      <c r="C138" s="1"/>
      <c r="D138" s="60"/>
      <c r="E138" s="64"/>
      <c r="F138" s="1"/>
      <c r="G138" s="1"/>
      <c r="H138" s="109"/>
      <c r="I138" s="109"/>
      <c r="J138" s="1"/>
    </row>
    <row r="139" spans="1:10" x14ac:dyDescent="0.2">
      <c r="A139" s="1"/>
      <c r="B139" s="1"/>
      <c r="C139" s="1"/>
      <c r="D139" s="60"/>
      <c r="E139" s="65"/>
      <c r="F139" s="46"/>
      <c r="G139" s="1"/>
      <c r="H139" s="108"/>
      <c r="I139" s="108"/>
      <c r="J139" s="1"/>
    </row>
    <row r="140" spans="1:10" x14ac:dyDescent="0.2">
      <c r="A140" s="46" t="s">
        <v>321</v>
      </c>
      <c r="B140" s="46"/>
      <c r="C140" s="64"/>
      <c r="D140" s="61"/>
      <c r="E140" s="64" t="s">
        <v>599</v>
      </c>
      <c r="F140" s="1"/>
      <c r="G140" s="1"/>
      <c r="H140" s="109" t="s">
        <v>600</v>
      </c>
      <c r="I140" s="109"/>
      <c r="J140" s="46"/>
    </row>
    <row r="141" spans="1:10" x14ac:dyDescent="0.2">
      <c r="A141" s="1" t="s">
        <v>322</v>
      </c>
      <c r="B141" s="1"/>
      <c r="C141" s="65"/>
      <c r="D141" s="60"/>
      <c r="E141" s="65" t="s">
        <v>120</v>
      </c>
      <c r="F141" s="46"/>
      <c r="G141" s="1"/>
      <c r="H141" s="108" t="s">
        <v>121</v>
      </c>
      <c r="I141" s="108"/>
      <c r="J141" s="1"/>
    </row>
    <row r="142" spans="1:10" x14ac:dyDescent="0.2">
      <c r="A142" s="1"/>
      <c r="B142" s="1"/>
      <c r="C142" s="1"/>
      <c r="D142" s="60"/>
      <c r="E142" s="1"/>
      <c r="F142" s="1"/>
      <c r="G142" s="1"/>
      <c r="H142" s="1"/>
      <c r="I142" s="1"/>
      <c r="J142" s="1"/>
    </row>
    <row r="143" spans="1:10" x14ac:dyDescent="0.2">
      <c r="A143" s="1"/>
      <c r="B143" s="1"/>
      <c r="C143" s="1"/>
      <c r="D143" s="60"/>
      <c r="E143" s="1"/>
      <c r="F143" s="1"/>
      <c r="G143" s="1"/>
      <c r="H143" s="1"/>
      <c r="I143" s="1"/>
      <c r="J143" s="1"/>
    </row>
    <row r="144" spans="1:10" x14ac:dyDescent="0.2">
      <c r="A144" s="1"/>
      <c r="B144" s="1"/>
      <c r="C144" s="1"/>
      <c r="D144" s="60"/>
      <c r="E144" s="1"/>
      <c r="F144" s="1"/>
      <c r="G144" s="1"/>
      <c r="H144" s="1"/>
      <c r="I144" s="1"/>
      <c r="J144" s="1"/>
    </row>
    <row r="145" spans="1:10" x14ac:dyDescent="0.2">
      <c r="A145" s="1"/>
      <c r="B145" s="1"/>
      <c r="C145" s="1"/>
      <c r="D145" s="60"/>
      <c r="E145" s="1"/>
      <c r="F145" s="1"/>
      <c r="G145" s="1"/>
      <c r="H145" s="1"/>
      <c r="I145" s="1"/>
      <c r="J145" s="1"/>
    </row>
    <row r="146" spans="1:10" x14ac:dyDescent="0.2">
      <c r="A146" s="1"/>
      <c r="B146" s="1"/>
      <c r="C146" s="1"/>
      <c r="D146" s="60"/>
      <c r="E146" s="1"/>
      <c r="F146" s="1"/>
      <c r="G146" s="1"/>
      <c r="H146" s="1"/>
      <c r="I146" s="1"/>
      <c r="J146" s="1"/>
    </row>
    <row r="147" spans="1:10" x14ac:dyDescent="0.2">
      <c r="A147" s="1"/>
      <c r="B147" s="1"/>
      <c r="C147" s="1"/>
      <c r="D147" s="60"/>
      <c r="E147" s="64"/>
      <c r="F147" s="1"/>
      <c r="G147" s="1"/>
      <c r="H147" s="1"/>
      <c r="I147" s="1"/>
      <c r="J147" s="1"/>
    </row>
    <row r="148" spans="1:10" ht="12.75" customHeight="1" x14ac:dyDescent="0.2">
      <c r="A148" s="64" t="s">
        <v>601</v>
      </c>
      <c r="B148" s="64"/>
      <c r="C148" s="64"/>
      <c r="D148" s="61"/>
      <c r="E148" s="64" t="s">
        <v>602</v>
      </c>
      <c r="F148" s="64"/>
      <c r="G148" s="64"/>
      <c r="H148" s="64"/>
      <c r="I148" s="89"/>
      <c r="J148" s="89"/>
    </row>
    <row r="149" spans="1:10" x14ac:dyDescent="0.2">
      <c r="A149" s="1" t="s">
        <v>122</v>
      </c>
      <c r="B149" s="1"/>
      <c r="C149" s="65"/>
      <c r="D149" s="60"/>
      <c r="E149" s="1" t="s">
        <v>603</v>
      </c>
      <c r="F149" s="65"/>
      <c r="G149" s="65"/>
      <c r="H149" s="65"/>
      <c r="I149" s="1"/>
      <c r="J149" s="1"/>
    </row>
    <row r="150" spans="1:10" ht="11.4" x14ac:dyDescent="0.2">
      <c r="A150" s="108"/>
      <c r="B150" s="108"/>
      <c r="C150" s="65"/>
      <c r="D150" s="65"/>
      <c r="E150" s="18"/>
      <c r="F150" s="65"/>
      <c r="G150" s="65"/>
      <c r="H150" s="65"/>
      <c r="I150" s="1"/>
      <c r="J150" s="1"/>
    </row>
  </sheetData>
  <mergeCells count="103">
    <mergeCell ref="A131:D132"/>
    <mergeCell ref="A133:B133"/>
    <mergeCell ref="H138:I138"/>
    <mergeCell ref="H141:I141"/>
    <mergeCell ref="I148:J148"/>
    <mergeCell ref="A150:B150"/>
    <mergeCell ref="A118:J118"/>
    <mergeCell ref="A66:J66"/>
    <mergeCell ref="A125:J125"/>
    <mergeCell ref="B88:H88"/>
    <mergeCell ref="H140:I140"/>
    <mergeCell ref="H139:I139"/>
    <mergeCell ref="B77:H77"/>
    <mergeCell ref="B89:H89"/>
    <mergeCell ref="B90:H90"/>
    <mergeCell ref="B91:H91"/>
    <mergeCell ref="B92:H92"/>
    <mergeCell ref="B93:H93"/>
    <mergeCell ref="B94:H94"/>
    <mergeCell ref="B95:H95"/>
    <mergeCell ref="B97:H97"/>
    <mergeCell ref="B98:H98"/>
    <mergeCell ref="A112:J112"/>
    <mergeCell ref="B102:H102"/>
    <mergeCell ref="B62:H62"/>
    <mergeCell ref="B59:H59"/>
    <mergeCell ref="B57:H57"/>
    <mergeCell ref="B50:H50"/>
    <mergeCell ref="B52:H52"/>
    <mergeCell ref="B53:H53"/>
    <mergeCell ref="B51:H51"/>
    <mergeCell ref="B44:H44"/>
    <mergeCell ref="B49:H49"/>
    <mergeCell ref="B48:H48"/>
    <mergeCell ref="B47:H47"/>
    <mergeCell ref="B45:H45"/>
    <mergeCell ref="A110:J110"/>
    <mergeCell ref="B87:H87"/>
    <mergeCell ref="B34:H34"/>
    <mergeCell ref="B35:H35"/>
    <mergeCell ref="B36:H36"/>
    <mergeCell ref="B37:H37"/>
    <mergeCell ref="B38:H38"/>
    <mergeCell ref="B39:H39"/>
    <mergeCell ref="B40:H40"/>
    <mergeCell ref="B41:H41"/>
    <mergeCell ref="B42:H42"/>
    <mergeCell ref="B70:H70"/>
    <mergeCell ref="B71:H71"/>
    <mergeCell ref="B72:H72"/>
    <mergeCell ref="B73:H73"/>
    <mergeCell ref="B74:H74"/>
    <mergeCell ref="B75:H75"/>
    <mergeCell ref="B76:H76"/>
    <mergeCell ref="B54:H54"/>
    <mergeCell ref="B58:H58"/>
    <mergeCell ref="B56:H56"/>
    <mergeCell ref="B55:H55"/>
    <mergeCell ref="B43:H43"/>
    <mergeCell ref="A108:J108"/>
    <mergeCell ref="A10:J10"/>
    <mergeCell ref="A1:J1"/>
    <mergeCell ref="A2:J2"/>
    <mergeCell ref="A4:J4"/>
    <mergeCell ref="A5:J5"/>
    <mergeCell ref="A7:J7"/>
    <mergeCell ref="A12:J12"/>
    <mergeCell ref="A14:J14"/>
    <mergeCell ref="A16:J16"/>
    <mergeCell ref="A18:J18"/>
    <mergeCell ref="A20:J20"/>
    <mergeCell ref="A22:J22"/>
    <mergeCell ref="B30:H30"/>
    <mergeCell ref="B31:H31"/>
    <mergeCell ref="B32:H32"/>
    <mergeCell ref="B33:H33"/>
    <mergeCell ref="A24:J24"/>
    <mergeCell ref="A26:J26"/>
    <mergeCell ref="A28:J28"/>
    <mergeCell ref="B99:H99"/>
    <mergeCell ref="B100:H100"/>
    <mergeCell ref="B101:H101"/>
    <mergeCell ref="B96:H96"/>
    <mergeCell ref="A116:J116"/>
    <mergeCell ref="A121:J121"/>
    <mergeCell ref="A123:J123"/>
    <mergeCell ref="A114:J114"/>
    <mergeCell ref="B46:H46"/>
    <mergeCell ref="B78:H78"/>
    <mergeCell ref="B79:H79"/>
    <mergeCell ref="B81:H81"/>
    <mergeCell ref="B80:H80"/>
    <mergeCell ref="B82:H82"/>
    <mergeCell ref="B85:H85"/>
    <mergeCell ref="B86:H86"/>
    <mergeCell ref="B83:H83"/>
    <mergeCell ref="B84:H84"/>
    <mergeCell ref="B60:H60"/>
    <mergeCell ref="B61:H61"/>
    <mergeCell ref="B63:H63"/>
    <mergeCell ref="A68:J68"/>
    <mergeCell ref="A104:J104"/>
    <mergeCell ref="A106:J106"/>
  </mergeCells>
  <printOptions horizontalCentered="1"/>
  <pageMargins left="0.31496062992125984" right="0.19685039370078741" top="0.78740157480314965" bottom="0.78740157480314965" header="0" footer="0"/>
  <pageSetup scale="90" orientation="landscape" r:id="rId1"/>
  <headerFooter>
    <oddFooter>&amp;CPágina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K391"/>
  <sheetViews>
    <sheetView showGridLines="0" zoomScaleNormal="100" workbookViewId="0">
      <selection activeCell="I11" sqref="I11:I21"/>
    </sheetView>
  </sheetViews>
  <sheetFormatPr baseColWidth="10" defaultColWidth="14.44140625" defaultRowHeight="15.75" customHeight="1" x14ac:dyDescent="0.25"/>
  <cols>
    <col min="1" max="1" width="6.88671875" style="12" customWidth="1"/>
    <col min="2" max="2" width="5.44140625" style="12" customWidth="1"/>
    <col min="3" max="3" width="9.109375" style="12" customWidth="1"/>
    <col min="4" max="4" width="58.44140625" style="62" customWidth="1"/>
    <col min="5" max="5" width="12.6640625" style="18" customWidth="1"/>
    <col min="6" max="6" width="19.109375" style="58" customWidth="1"/>
    <col min="7" max="7" width="22.6640625" style="12" customWidth="1"/>
    <col min="8" max="8" width="11" style="18" customWidth="1"/>
    <col min="9" max="16384" width="14.44140625" style="12"/>
  </cols>
  <sheetData>
    <row r="1" spans="1:9" ht="12" x14ac:dyDescent="0.25">
      <c r="A1" s="121" t="s">
        <v>518</v>
      </c>
      <c r="B1" s="122"/>
      <c r="C1" s="122"/>
      <c r="D1" s="122"/>
      <c r="E1" s="122"/>
      <c r="F1" s="122"/>
      <c r="G1" s="122"/>
      <c r="H1" s="123"/>
      <c r="I1" s="13"/>
    </row>
    <row r="2" spans="1:9" ht="12" x14ac:dyDescent="0.25">
      <c r="A2" s="124" t="s">
        <v>123</v>
      </c>
      <c r="B2" s="125"/>
      <c r="C2" s="125"/>
      <c r="D2" s="126"/>
      <c r="E2" s="126"/>
      <c r="F2" s="126"/>
      <c r="G2" s="126"/>
      <c r="H2" s="127"/>
      <c r="I2" s="13"/>
    </row>
    <row r="3" spans="1:9" ht="12" x14ac:dyDescent="0.25">
      <c r="A3" s="128" t="s">
        <v>124</v>
      </c>
      <c r="B3" s="129"/>
      <c r="C3" s="130"/>
      <c r="D3" s="131" t="s">
        <v>176</v>
      </c>
      <c r="E3" s="131"/>
      <c r="F3" s="131"/>
      <c r="G3" s="131"/>
      <c r="H3" s="131"/>
      <c r="I3" s="13"/>
    </row>
    <row r="4" spans="1:9" ht="12" x14ac:dyDescent="0.25">
      <c r="A4" s="128" t="s">
        <v>125</v>
      </c>
      <c r="B4" s="129"/>
      <c r="C4" s="130"/>
      <c r="D4" s="131" t="s">
        <v>178</v>
      </c>
      <c r="E4" s="131"/>
      <c r="F4" s="131"/>
      <c r="G4" s="131"/>
      <c r="H4" s="131"/>
      <c r="I4" s="13"/>
    </row>
    <row r="5" spans="1:9" ht="12" x14ac:dyDescent="0.25">
      <c r="A5" s="132" t="s">
        <v>126</v>
      </c>
      <c r="B5" s="133"/>
      <c r="C5" s="133"/>
      <c r="D5" s="131" t="s">
        <v>179</v>
      </c>
      <c r="E5" s="131"/>
      <c r="F5" s="131"/>
      <c r="G5" s="131"/>
      <c r="H5" s="131"/>
      <c r="I5" s="13"/>
    </row>
    <row r="6" spans="1:9" ht="12" x14ac:dyDescent="0.25">
      <c r="A6" s="132" t="s">
        <v>127</v>
      </c>
      <c r="B6" s="133"/>
      <c r="C6" s="133"/>
      <c r="D6" s="134" t="s">
        <v>180</v>
      </c>
      <c r="E6" s="131"/>
      <c r="F6" s="131"/>
      <c r="G6" s="131"/>
      <c r="H6" s="131"/>
      <c r="I6" s="13"/>
    </row>
    <row r="7" spans="1:9" ht="12" x14ac:dyDescent="0.25">
      <c r="A7" s="132" t="s">
        <v>128</v>
      </c>
      <c r="B7" s="133"/>
      <c r="C7" s="133"/>
      <c r="D7" s="131">
        <v>7235600</v>
      </c>
      <c r="E7" s="131"/>
      <c r="F7" s="131"/>
      <c r="G7" s="131"/>
      <c r="H7" s="131"/>
      <c r="I7" s="13"/>
    </row>
    <row r="8" spans="1:9" ht="12" x14ac:dyDescent="0.25">
      <c r="A8" s="135" t="s">
        <v>129</v>
      </c>
      <c r="B8" s="136"/>
      <c r="C8" s="136"/>
      <c r="D8" s="137" t="s">
        <v>517</v>
      </c>
      <c r="E8" s="137"/>
      <c r="F8" s="137"/>
      <c r="G8" s="137"/>
      <c r="H8" s="137"/>
      <c r="I8" s="13"/>
    </row>
    <row r="9" spans="1:9" s="13" customFormat="1" ht="51" customHeight="1" x14ac:dyDescent="0.25">
      <c r="A9" s="112" t="s">
        <v>130</v>
      </c>
      <c r="B9" s="114" t="s">
        <v>131</v>
      </c>
      <c r="C9" s="115"/>
      <c r="D9" s="138" t="s">
        <v>132</v>
      </c>
      <c r="E9" s="116" t="s">
        <v>133</v>
      </c>
      <c r="F9" s="116" t="s">
        <v>134</v>
      </c>
      <c r="G9" s="118" t="s">
        <v>135</v>
      </c>
      <c r="H9" s="110" t="s">
        <v>142</v>
      </c>
    </row>
    <row r="10" spans="1:9" s="13" customFormat="1" ht="30.6" customHeight="1" x14ac:dyDescent="0.25">
      <c r="A10" s="113"/>
      <c r="B10" s="14" t="s">
        <v>136</v>
      </c>
      <c r="C10" s="14" t="s">
        <v>137</v>
      </c>
      <c r="D10" s="139"/>
      <c r="E10" s="117"/>
      <c r="F10" s="117"/>
      <c r="G10" s="119"/>
      <c r="H10" s="111"/>
    </row>
    <row r="11" spans="1:9" ht="12" x14ac:dyDescent="0.25">
      <c r="A11" s="140">
        <v>1</v>
      </c>
      <c r="B11" s="141">
        <v>10</v>
      </c>
      <c r="C11" s="141" t="s">
        <v>181</v>
      </c>
      <c r="D11" s="71" t="s">
        <v>214</v>
      </c>
      <c r="E11" s="51">
        <v>280000</v>
      </c>
      <c r="F11" s="120">
        <f t="shared" ref="F11:F51" si="0">B11*E11</f>
        <v>2800000</v>
      </c>
      <c r="G11" s="142" t="s">
        <v>73</v>
      </c>
      <c r="H11" s="67">
        <v>2</v>
      </c>
      <c r="I11" s="13"/>
    </row>
    <row r="12" spans="1:9" ht="12" x14ac:dyDescent="0.25">
      <c r="A12" s="140">
        <v>2</v>
      </c>
      <c r="B12" s="141">
        <v>1</v>
      </c>
      <c r="C12" s="141" t="s">
        <v>181</v>
      </c>
      <c r="D12" s="71" t="s">
        <v>593</v>
      </c>
      <c r="E12" s="51">
        <v>4500000</v>
      </c>
      <c r="F12" s="120">
        <f>+E12</f>
        <v>4500000</v>
      </c>
      <c r="G12" s="142" t="s">
        <v>73</v>
      </c>
      <c r="H12" s="67">
        <v>2</v>
      </c>
      <c r="I12" s="13"/>
    </row>
    <row r="13" spans="1:9" ht="12" x14ac:dyDescent="0.25">
      <c r="A13" s="140">
        <v>3</v>
      </c>
      <c r="B13" s="143">
        <v>1</v>
      </c>
      <c r="C13" s="141" t="s">
        <v>181</v>
      </c>
      <c r="D13" s="144" t="s">
        <v>215</v>
      </c>
      <c r="E13" s="51">
        <v>3700000</v>
      </c>
      <c r="F13" s="120">
        <f t="shared" si="0"/>
        <v>3700000</v>
      </c>
      <c r="G13" s="145" t="s">
        <v>77</v>
      </c>
      <c r="H13" s="67">
        <v>2</v>
      </c>
      <c r="I13" s="13"/>
    </row>
    <row r="14" spans="1:9" ht="12" x14ac:dyDescent="0.25">
      <c r="A14" s="140">
        <v>4</v>
      </c>
      <c r="B14" s="141">
        <v>5</v>
      </c>
      <c r="C14" s="141" t="s">
        <v>331</v>
      </c>
      <c r="D14" s="75" t="s">
        <v>332</v>
      </c>
      <c r="E14" s="51">
        <v>35000</v>
      </c>
      <c r="F14" s="120">
        <f t="shared" si="0"/>
        <v>175000</v>
      </c>
      <c r="G14" s="145" t="s">
        <v>77</v>
      </c>
      <c r="H14" s="67">
        <v>2</v>
      </c>
      <c r="I14" s="13"/>
    </row>
    <row r="15" spans="1:9" ht="12" x14ac:dyDescent="0.25">
      <c r="A15" s="140">
        <v>5</v>
      </c>
      <c r="B15" s="141">
        <v>5</v>
      </c>
      <c r="C15" s="141" t="s">
        <v>181</v>
      </c>
      <c r="D15" s="75" t="s">
        <v>333</v>
      </c>
      <c r="E15" s="51">
        <v>25000</v>
      </c>
      <c r="F15" s="120">
        <f t="shared" si="0"/>
        <v>125000</v>
      </c>
      <c r="G15" s="145" t="s">
        <v>77</v>
      </c>
      <c r="H15" s="67">
        <v>2</v>
      </c>
      <c r="I15" s="13"/>
    </row>
    <row r="16" spans="1:9" ht="12" x14ac:dyDescent="0.25">
      <c r="A16" s="140">
        <v>6</v>
      </c>
      <c r="B16" s="143">
        <v>10</v>
      </c>
      <c r="C16" s="141" t="s">
        <v>181</v>
      </c>
      <c r="D16" s="146" t="s">
        <v>334</v>
      </c>
      <c r="E16" s="51">
        <v>50000</v>
      </c>
      <c r="F16" s="120">
        <f t="shared" si="0"/>
        <v>500000</v>
      </c>
      <c r="G16" s="145" t="s">
        <v>77</v>
      </c>
      <c r="H16" s="67">
        <v>2</v>
      </c>
      <c r="I16" s="13"/>
    </row>
    <row r="17" spans="1:9" ht="12" x14ac:dyDescent="0.25">
      <c r="A17" s="140">
        <v>7</v>
      </c>
      <c r="B17" s="143">
        <v>30</v>
      </c>
      <c r="C17" s="141" t="s">
        <v>181</v>
      </c>
      <c r="D17" s="146" t="s">
        <v>335</v>
      </c>
      <c r="E17" s="51">
        <v>35000</v>
      </c>
      <c r="F17" s="120">
        <f t="shared" si="0"/>
        <v>1050000</v>
      </c>
      <c r="G17" s="145" t="s">
        <v>77</v>
      </c>
      <c r="H17" s="67">
        <v>2</v>
      </c>
      <c r="I17" s="13"/>
    </row>
    <row r="18" spans="1:9" ht="12" x14ac:dyDescent="0.25">
      <c r="A18" s="140">
        <v>8</v>
      </c>
      <c r="B18" s="141">
        <v>1</v>
      </c>
      <c r="C18" s="141" t="s">
        <v>181</v>
      </c>
      <c r="D18" s="79" t="s">
        <v>336</v>
      </c>
      <c r="E18" s="51">
        <v>2200000</v>
      </c>
      <c r="F18" s="120">
        <f t="shared" si="0"/>
        <v>2200000</v>
      </c>
      <c r="G18" s="145" t="s">
        <v>77</v>
      </c>
      <c r="H18" s="67">
        <v>2</v>
      </c>
      <c r="I18" s="13"/>
    </row>
    <row r="19" spans="1:9" ht="12" x14ac:dyDescent="0.25">
      <c r="A19" s="140">
        <v>9</v>
      </c>
      <c r="B19" s="141">
        <v>1</v>
      </c>
      <c r="C19" s="141" t="s">
        <v>181</v>
      </c>
      <c r="D19" s="71" t="s">
        <v>216</v>
      </c>
      <c r="E19" s="51">
        <v>2500000</v>
      </c>
      <c r="F19" s="120">
        <f t="shared" si="0"/>
        <v>2500000</v>
      </c>
      <c r="G19" s="145" t="s">
        <v>81</v>
      </c>
      <c r="H19" s="67">
        <v>2</v>
      </c>
      <c r="I19" s="13"/>
    </row>
    <row r="20" spans="1:9" ht="12" x14ac:dyDescent="0.25">
      <c r="A20" s="140">
        <v>10</v>
      </c>
      <c r="B20" s="141">
        <v>100</v>
      </c>
      <c r="C20" s="141" t="s">
        <v>181</v>
      </c>
      <c r="D20" s="71" t="s">
        <v>480</v>
      </c>
      <c r="E20" s="51">
        <v>135000</v>
      </c>
      <c r="F20" s="120">
        <f t="shared" si="0"/>
        <v>13500000</v>
      </c>
      <c r="G20" s="145" t="s">
        <v>87</v>
      </c>
      <c r="H20" s="67">
        <v>2</v>
      </c>
      <c r="I20" s="13"/>
    </row>
    <row r="21" spans="1:9" ht="12" x14ac:dyDescent="0.25">
      <c r="A21" s="140">
        <v>11</v>
      </c>
      <c r="B21" s="141">
        <v>1</v>
      </c>
      <c r="C21" s="141" t="s">
        <v>182</v>
      </c>
      <c r="D21" s="71" t="s">
        <v>594</v>
      </c>
      <c r="E21" s="51">
        <v>20000000</v>
      </c>
      <c r="F21" s="120">
        <f t="shared" si="0"/>
        <v>20000000</v>
      </c>
      <c r="G21" s="145" t="s">
        <v>87</v>
      </c>
      <c r="H21" s="67">
        <v>2</v>
      </c>
      <c r="I21" s="13"/>
    </row>
    <row r="22" spans="1:9" ht="12" x14ac:dyDescent="0.25">
      <c r="A22" s="140">
        <v>12</v>
      </c>
      <c r="B22" s="141">
        <v>30</v>
      </c>
      <c r="C22" s="141" t="s">
        <v>181</v>
      </c>
      <c r="D22" s="71" t="s">
        <v>325</v>
      </c>
      <c r="E22" s="51">
        <v>130000</v>
      </c>
      <c r="F22" s="120">
        <f t="shared" si="0"/>
        <v>3900000</v>
      </c>
      <c r="G22" s="145" t="s">
        <v>324</v>
      </c>
      <c r="H22" s="67">
        <v>2</v>
      </c>
      <c r="I22" s="13"/>
    </row>
    <row r="23" spans="1:9" ht="12" x14ac:dyDescent="0.25">
      <c r="A23" s="140">
        <v>13</v>
      </c>
      <c r="B23" s="141">
        <v>20</v>
      </c>
      <c r="C23" s="141" t="s">
        <v>181</v>
      </c>
      <c r="D23" s="71" t="s">
        <v>326</v>
      </c>
      <c r="E23" s="51">
        <v>140000</v>
      </c>
      <c r="F23" s="120">
        <f t="shared" si="0"/>
        <v>2800000</v>
      </c>
      <c r="G23" s="145" t="s">
        <v>324</v>
      </c>
      <c r="H23" s="67">
        <v>2</v>
      </c>
      <c r="I23" s="13"/>
    </row>
    <row r="24" spans="1:9" ht="12" x14ac:dyDescent="0.25">
      <c r="A24" s="140">
        <v>14</v>
      </c>
      <c r="B24" s="141">
        <v>20</v>
      </c>
      <c r="C24" s="141" t="s">
        <v>181</v>
      </c>
      <c r="D24" s="71" t="s">
        <v>327</v>
      </c>
      <c r="E24" s="51">
        <v>125000</v>
      </c>
      <c r="F24" s="120">
        <f t="shared" si="0"/>
        <v>2500000</v>
      </c>
      <c r="G24" s="145" t="s">
        <v>324</v>
      </c>
      <c r="H24" s="67">
        <v>2</v>
      </c>
      <c r="I24" s="13"/>
    </row>
    <row r="25" spans="1:9" ht="12" x14ac:dyDescent="0.25">
      <c r="A25" s="140">
        <v>15</v>
      </c>
      <c r="B25" s="141">
        <v>8</v>
      </c>
      <c r="C25" s="141" t="s">
        <v>181</v>
      </c>
      <c r="D25" s="71" t="s">
        <v>328</v>
      </c>
      <c r="E25" s="51">
        <v>115000</v>
      </c>
      <c r="F25" s="120">
        <f t="shared" si="0"/>
        <v>920000</v>
      </c>
      <c r="G25" s="145" t="s">
        <v>324</v>
      </c>
      <c r="H25" s="67">
        <v>2</v>
      </c>
      <c r="I25" s="13"/>
    </row>
    <row r="26" spans="1:9" ht="12" x14ac:dyDescent="0.25">
      <c r="A26" s="140">
        <v>16</v>
      </c>
      <c r="B26" s="141">
        <v>4</v>
      </c>
      <c r="C26" s="141" t="s">
        <v>181</v>
      </c>
      <c r="D26" s="71" t="s">
        <v>329</v>
      </c>
      <c r="E26" s="51">
        <v>40000</v>
      </c>
      <c r="F26" s="120">
        <f t="shared" si="0"/>
        <v>160000</v>
      </c>
      <c r="G26" s="145" t="s">
        <v>324</v>
      </c>
      <c r="H26" s="67">
        <v>2</v>
      </c>
      <c r="I26" s="13"/>
    </row>
    <row r="27" spans="1:9" ht="12" x14ac:dyDescent="0.25">
      <c r="A27" s="140">
        <v>17</v>
      </c>
      <c r="B27" s="147">
        <v>1</v>
      </c>
      <c r="C27" s="147" t="s">
        <v>183</v>
      </c>
      <c r="D27" s="75" t="s">
        <v>217</v>
      </c>
      <c r="E27" s="51">
        <v>1200000</v>
      </c>
      <c r="F27" s="120">
        <f t="shared" si="0"/>
        <v>1200000</v>
      </c>
      <c r="G27" s="145" t="s">
        <v>97</v>
      </c>
      <c r="H27" s="67">
        <v>2</v>
      </c>
      <c r="I27" s="13"/>
    </row>
    <row r="28" spans="1:9" ht="12" x14ac:dyDescent="0.25">
      <c r="A28" s="140">
        <v>18</v>
      </c>
      <c r="B28" s="148">
        <v>180</v>
      </c>
      <c r="C28" s="148" t="s">
        <v>181</v>
      </c>
      <c r="D28" s="72" t="s">
        <v>338</v>
      </c>
      <c r="E28" s="51">
        <v>11000</v>
      </c>
      <c r="F28" s="120">
        <f t="shared" si="0"/>
        <v>1980000</v>
      </c>
      <c r="G28" s="145" t="s">
        <v>103</v>
      </c>
      <c r="H28" s="67">
        <v>2</v>
      </c>
      <c r="I28" s="13"/>
    </row>
    <row r="29" spans="1:9" ht="23.4" x14ac:dyDescent="0.25">
      <c r="A29" s="140">
        <v>19</v>
      </c>
      <c r="B29" s="141">
        <v>180</v>
      </c>
      <c r="C29" s="141" t="s">
        <v>181</v>
      </c>
      <c r="D29" s="71" t="s">
        <v>218</v>
      </c>
      <c r="E29" s="51">
        <v>24000</v>
      </c>
      <c r="F29" s="120">
        <f t="shared" si="0"/>
        <v>4320000</v>
      </c>
      <c r="G29" s="145" t="s">
        <v>103</v>
      </c>
      <c r="H29" s="67">
        <v>2</v>
      </c>
      <c r="I29" s="13"/>
    </row>
    <row r="30" spans="1:9" ht="12" x14ac:dyDescent="0.25">
      <c r="A30" s="140">
        <v>20</v>
      </c>
      <c r="B30" s="148">
        <v>140</v>
      </c>
      <c r="C30" s="148" t="s">
        <v>184</v>
      </c>
      <c r="D30" s="72" t="s">
        <v>219</v>
      </c>
      <c r="E30" s="51">
        <v>4000</v>
      </c>
      <c r="F30" s="120">
        <f t="shared" si="0"/>
        <v>560000</v>
      </c>
      <c r="G30" s="145" t="s">
        <v>103</v>
      </c>
      <c r="H30" s="67">
        <v>2</v>
      </c>
      <c r="I30" s="13"/>
    </row>
    <row r="31" spans="1:9" ht="12" x14ac:dyDescent="0.25">
      <c r="A31" s="140">
        <v>21</v>
      </c>
      <c r="B31" s="149">
        <v>10000</v>
      </c>
      <c r="C31" s="148" t="s">
        <v>184</v>
      </c>
      <c r="D31" s="72" t="s">
        <v>339</v>
      </c>
      <c r="E31" s="51">
        <v>300</v>
      </c>
      <c r="F31" s="120">
        <f t="shared" si="0"/>
        <v>3000000</v>
      </c>
      <c r="G31" s="145" t="s">
        <v>103</v>
      </c>
      <c r="H31" s="67">
        <v>2</v>
      </c>
      <c r="I31" s="13"/>
    </row>
    <row r="32" spans="1:9" ht="23.4" x14ac:dyDescent="0.25">
      <c r="A32" s="140">
        <v>22</v>
      </c>
      <c r="B32" s="149">
        <v>1000</v>
      </c>
      <c r="C32" s="148" t="s">
        <v>184</v>
      </c>
      <c r="D32" s="72" t="s">
        <v>340</v>
      </c>
      <c r="E32" s="51">
        <v>450</v>
      </c>
      <c r="F32" s="120">
        <f t="shared" si="0"/>
        <v>450000</v>
      </c>
      <c r="G32" s="145" t="s">
        <v>103</v>
      </c>
      <c r="H32" s="67">
        <v>2</v>
      </c>
      <c r="I32" s="13"/>
    </row>
    <row r="33" spans="1:9" ht="12" x14ac:dyDescent="0.25">
      <c r="A33" s="140">
        <v>23</v>
      </c>
      <c r="B33" s="141">
        <v>7</v>
      </c>
      <c r="C33" s="141" t="s">
        <v>186</v>
      </c>
      <c r="D33" s="72" t="s">
        <v>341</v>
      </c>
      <c r="E33" s="51">
        <v>98000</v>
      </c>
      <c r="F33" s="120">
        <f t="shared" si="0"/>
        <v>686000</v>
      </c>
      <c r="G33" s="145" t="s">
        <v>103</v>
      </c>
      <c r="H33" s="67">
        <v>2</v>
      </c>
      <c r="I33" s="13"/>
    </row>
    <row r="34" spans="1:9" ht="12" x14ac:dyDescent="0.25">
      <c r="A34" s="140">
        <v>24</v>
      </c>
      <c r="B34" s="148">
        <v>3</v>
      </c>
      <c r="C34" s="148" t="s">
        <v>186</v>
      </c>
      <c r="D34" s="72" t="s">
        <v>342</v>
      </c>
      <c r="E34" s="51">
        <v>115000</v>
      </c>
      <c r="F34" s="120">
        <f t="shared" si="0"/>
        <v>345000</v>
      </c>
      <c r="G34" s="145" t="s">
        <v>103</v>
      </c>
      <c r="H34" s="67">
        <v>2</v>
      </c>
      <c r="I34" s="13"/>
    </row>
    <row r="35" spans="1:9" ht="12" x14ac:dyDescent="0.25">
      <c r="A35" s="140">
        <v>25</v>
      </c>
      <c r="B35" s="148">
        <v>2</v>
      </c>
      <c r="C35" s="148" t="s">
        <v>185</v>
      </c>
      <c r="D35" s="72" t="s">
        <v>220</v>
      </c>
      <c r="E35" s="51">
        <v>60000</v>
      </c>
      <c r="F35" s="120">
        <f t="shared" si="0"/>
        <v>120000</v>
      </c>
      <c r="G35" s="145" t="s">
        <v>103</v>
      </c>
      <c r="H35" s="67">
        <v>2</v>
      </c>
      <c r="I35" s="13"/>
    </row>
    <row r="36" spans="1:9" ht="12" x14ac:dyDescent="0.25">
      <c r="A36" s="140">
        <v>26</v>
      </c>
      <c r="B36" s="148">
        <v>110</v>
      </c>
      <c r="C36" s="148" t="s">
        <v>186</v>
      </c>
      <c r="D36" s="72" t="s">
        <v>221</v>
      </c>
      <c r="E36" s="51">
        <v>23000</v>
      </c>
      <c r="F36" s="120">
        <f t="shared" si="0"/>
        <v>2530000</v>
      </c>
      <c r="G36" s="145" t="s">
        <v>103</v>
      </c>
      <c r="H36" s="67">
        <v>2</v>
      </c>
      <c r="I36" s="13"/>
    </row>
    <row r="37" spans="1:9" ht="12" x14ac:dyDescent="0.25">
      <c r="A37" s="140">
        <v>27</v>
      </c>
      <c r="B37" s="148">
        <v>10</v>
      </c>
      <c r="C37" s="148" t="s">
        <v>186</v>
      </c>
      <c r="D37" s="72" t="s">
        <v>222</v>
      </c>
      <c r="E37" s="51">
        <v>27000</v>
      </c>
      <c r="F37" s="120">
        <f t="shared" si="0"/>
        <v>270000</v>
      </c>
      <c r="G37" s="145" t="s">
        <v>103</v>
      </c>
      <c r="H37" s="67">
        <v>2</v>
      </c>
      <c r="I37" s="13"/>
    </row>
    <row r="38" spans="1:9" ht="12" x14ac:dyDescent="0.25">
      <c r="A38" s="140">
        <v>28</v>
      </c>
      <c r="B38" s="148">
        <v>30</v>
      </c>
      <c r="C38" s="148" t="s">
        <v>181</v>
      </c>
      <c r="D38" s="72" t="s">
        <v>224</v>
      </c>
      <c r="E38" s="51">
        <v>2000</v>
      </c>
      <c r="F38" s="120">
        <f t="shared" si="0"/>
        <v>60000</v>
      </c>
      <c r="G38" s="145" t="s">
        <v>103</v>
      </c>
      <c r="H38" s="67">
        <v>2</v>
      </c>
      <c r="I38" s="13"/>
    </row>
    <row r="39" spans="1:9" ht="12" x14ac:dyDescent="0.25">
      <c r="A39" s="140">
        <v>29</v>
      </c>
      <c r="B39" s="148">
        <v>50</v>
      </c>
      <c r="C39" s="148" t="s">
        <v>181</v>
      </c>
      <c r="D39" s="72" t="s">
        <v>343</v>
      </c>
      <c r="E39" s="51">
        <v>3200</v>
      </c>
      <c r="F39" s="120">
        <f t="shared" si="0"/>
        <v>160000</v>
      </c>
      <c r="G39" s="145" t="s">
        <v>103</v>
      </c>
      <c r="H39" s="67">
        <v>2</v>
      </c>
      <c r="I39" s="13"/>
    </row>
    <row r="40" spans="1:9" ht="12" x14ac:dyDescent="0.25">
      <c r="A40" s="140">
        <v>30</v>
      </c>
      <c r="B40" s="148">
        <v>3</v>
      </c>
      <c r="C40" s="148" t="s">
        <v>181</v>
      </c>
      <c r="D40" s="72" t="s">
        <v>225</v>
      </c>
      <c r="E40" s="51">
        <v>95000</v>
      </c>
      <c r="F40" s="120">
        <f t="shared" si="0"/>
        <v>285000</v>
      </c>
      <c r="G40" s="145" t="s">
        <v>103</v>
      </c>
      <c r="H40" s="67">
        <v>2</v>
      </c>
      <c r="I40" s="13"/>
    </row>
    <row r="41" spans="1:9" ht="12" x14ac:dyDescent="0.25">
      <c r="A41" s="140">
        <v>31</v>
      </c>
      <c r="B41" s="141">
        <v>50</v>
      </c>
      <c r="C41" s="148" t="s">
        <v>181</v>
      </c>
      <c r="D41" s="79" t="s">
        <v>226</v>
      </c>
      <c r="E41" s="51">
        <v>2000</v>
      </c>
      <c r="F41" s="120">
        <f t="shared" si="0"/>
        <v>100000</v>
      </c>
      <c r="G41" s="145" t="s">
        <v>103</v>
      </c>
      <c r="H41" s="67">
        <v>2</v>
      </c>
      <c r="I41" s="13"/>
    </row>
    <row r="42" spans="1:9" ht="12" x14ac:dyDescent="0.25">
      <c r="A42" s="140">
        <v>32</v>
      </c>
      <c r="B42" s="148">
        <v>100</v>
      </c>
      <c r="C42" s="148" t="s">
        <v>181</v>
      </c>
      <c r="D42" s="72" t="s">
        <v>495</v>
      </c>
      <c r="E42" s="51">
        <v>4200</v>
      </c>
      <c r="F42" s="120">
        <f t="shared" si="0"/>
        <v>420000</v>
      </c>
      <c r="G42" s="145" t="s">
        <v>103</v>
      </c>
      <c r="H42" s="67">
        <v>2</v>
      </c>
      <c r="I42" s="13"/>
    </row>
    <row r="43" spans="1:9" ht="12" x14ac:dyDescent="0.25">
      <c r="A43" s="140">
        <v>33</v>
      </c>
      <c r="B43" s="148">
        <v>10</v>
      </c>
      <c r="C43" s="148" t="s">
        <v>181</v>
      </c>
      <c r="D43" s="72" t="s">
        <v>496</v>
      </c>
      <c r="E43" s="51">
        <v>7000</v>
      </c>
      <c r="F43" s="120">
        <f t="shared" si="0"/>
        <v>70000</v>
      </c>
      <c r="G43" s="145" t="s">
        <v>103</v>
      </c>
      <c r="H43" s="67">
        <v>2</v>
      </c>
      <c r="I43" s="13"/>
    </row>
    <row r="44" spans="1:9" ht="12" x14ac:dyDescent="0.25">
      <c r="A44" s="140">
        <v>34</v>
      </c>
      <c r="B44" s="141">
        <v>10</v>
      </c>
      <c r="C44" s="148" t="s">
        <v>188</v>
      </c>
      <c r="D44" s="79" t="s">
        <v>227</v>
      </c>
      <c r="E44" s="51">
        <v>2300</v>
      </c>
      <c r="F44" s="120">
        <f t="shared" si="0"/>
        <v>23000</v>
      </c>
      <c r="G44" s="145" t="s">
        <v>103</v>
      </c>
      <c r="H44" s="67">
        <v>2</v>
      </c>
      <c r="I44" s="13"/>
    </row>
    <row r="45" spans="1:9" ht="12" x14ac:dyDescent="0.25">
      <c r="A45" s="140">
        <v>35</v>
      </c>
      <c r="B45" s="148">
        <v>15</v>
      </c>
      <c r="C45" s="148" t="s">
        <v>181</v>
      </c>
      <c r="D45" s="72" t="s">
        <v>228</v>
      </c>
      <c r="E45" s="51">
        <v>4500</v>
      </c>
      <c r="F45" s="120">
        <f t="shared" si="0"/>
        <v>67500</v>
      </c>
      <c r="G45" s="145" t="s">
        <v>103</v>
      </c>
      <c r="H45" s="67">
        <v>2</v>
      </c>
      <c r="I45" s="13"/>
    </row>
    <row r="46" spans="1:9" ht="12" x14ac:dyDescent="0.25">
      <c r="A46" s="140">
        <v>36</v>
      </c>
      <c r="B46" s="148">
        <v>10</v>
      </c>
      <c r="C46" s="148" t="s">
        <v>181</v>
      </c>
      <c r="D46" s="72" t="s">
        <v>344</v>
      </c>
      <c r="E46" s="51">
        <v>3800</v>
      </c>
      <c r="F46" s="120">
        <f t="shared" si="0"/>
        <v>38000</v>
      </c>
      <c r="G46" s="145" t="s">
        <v>103</v>
      </c>
      <c r="H46" s="67">
        <v>2</v>
      </c>
      <c r="I46" s="13"/>
    </row>
    <row r="47" spans="1:9" ht="12" x14ac:dyDescent="0.25">
      <c r="A47" s="140">
        <v>37</v>
      </c>
      <c r="B47" s="148">
        <v>4</v>
      </c>
      <c r="C47" s="148" t="s">
        <v>189</v>
      </c>
      <c r="D47" s="72" t="s">
        <v>229</v>
      </c>
      <c r="E47" s="51">
        <v>12000</v>
      </c>
      <c r="F47" s="120">
        <f t="shared" si="0"/>
        <v>48000</v>
      </c>
      <c r="G47" s="145" t="s">
        <v>103</v>
      </c>
      <c r="H47" s="67">
        <v>2</v>
      </c>
      <c r="I47" s="13"/>
    </row>
    <row r="48" spans="1:9" ht="12" x14ac:dyDescent="0.25">
      <c r="A48" s="140">
        <v>38</v>
      </c>
      <c r="B48" s="141">
        <v>20</v>
      </c>
      <c r="C48" s="141" t="s">
        <v>198</v>
      </c>
      <c r="D48" s="79" t="s">
        <v>345</v>
      </c>
      <c r="E48" s="51">
        <v>2600</v>
      </c>
      <c r="F48" s="120">
        <f t="shared" si="0"/>
        <v>52000</v>
      </c>
      <c r="G48" s="145" t="s">
        <v>103</v>
      </c>
      <c r="H48" s="67">
        <v>2</v>
      </c>
      <c r="I48" s="13"/>
    </row>
    <row r="49" spans="1:9" ht="12" x14ac:dyDescent="0.25">
      <c r="A49" s="140">
        <v>39</v>
      </c>
      <c r="B49" s="141">
        <v>20</v>
      </c>
      <c r="C49" s="141" t="s">
        <v>198</v>
      </c>
      <c r="D49" s="71" t="s">
        <v>346</v>
      </c>
      <c r="E49" s="51">
        <v>5500</v>
      </c>
      <c r="F49" s="120">
        <f t="shared" si="0"/>
        <v>110000</v>
      </c>
      <c r="G49" s="145" t="s">
        <v>103</v>
      </c>
      <c r="H49" s="67">
        <v>2</v>
      </c>
      <c r="I49" s="13"/>
    </row>
    <row r="50" spans="1:9" ht="12" x14ac:dyDescent="0.25">
      <c r="A50" s="140">
        <v>40</v>
      </c>
      <c r="B50" s="141">
        <v>30</v>
      </c>
      <c r="C50" s="141" t="s">
        <v>198</v>
      </c>
      <c r="D50" s="71" t="s">
        <v>347</v>
      </c>
      <c r="E50" s="51">
        <v>4500</v>
      </c>
      <c r="F50" s="120">
        <f t="shared" si="0"/>
        <v>135000</v>
      </c>
      <c r="G50" s="145" t="s">
        <v>103</v>
      </c>
      <c r="H50" s="67">
        <v>2</v>
      </c>
      <c r="I50" s="13"/>
    </row>
    <row r="51" spans="1:9" ht="12" x14ac:dyDescent="0.25">
      <c r="A51" s="140">
        <v>41</v>
      </c>
      <c r="B51" s="141">
        <v>20</v>
      </c>
      <c r="C51" s="141" t="s">
        <v>198</v>
      </c>
      <c r="D51" s="71" t="s">
        <v>348</v>
      </c>
      <c r="E51" s="51">
        <v>6000</v>
      </c>
      <c r="F51" s="120">
        <f t="shared" si="0"/>
        <v>120000</v>
      </c>
      <c r="G51" s="145" t="s">
        <v>103</v>
      </c>
      <c r="H51" s="67">
        <v>2</v>
      </c>
      <c r="I51" s="13"/>
    </row>
    <row r="52" spans="1:9" ht="12" x14ac:dyDescent="0.25">
      <c r="A52" s="140">
        <v>42</v>
      </c>
      <c r="B52" s="147">
        <v>2</v>
      </c>
      <c r="C52" s="147" t="s">
        <v>181</v>
      </c>
      <c r="D52" s="73" t="s">
        <v>230</v>
      </c>
      <c r="E52" s="51">
        <v>26000</v>
      </c>
      <c r="F52" s="120">
        <f t="shared" ref="F52:F102" si="1">B52*E52</f>
        <v>52000</v>
      </c>
      <c r="G52" s="145" t="s">
        <v>103</v>
      </c>
      <c r="H52" s="67">
        <v>2</v>
      </c>
      <c r="I52" s="13"/>
    </row>
    <row r="53" spans="1:9" ht="12" x14ac:dyDescent="0.25">
      <c r="A53" s="140">
        <v>43</v>
      </c>
      <c r="B53" s="147">
        <v>5</v>
      </c>
      <c r="C53" s="147" t="s">
        <v>190</v>
      </c>
      <c r="D53" s="73" t="s">
        <v>231</v>
      </c>
      <c r="E53" s="51">
        <v>6000</v>
      </c>
      <c r="F53" s="120">
        <f t="shared" si="1"/>
        <v>30000</v>
      </c>
      <c r="G53" s="145" t="s">
        <v>103</v>
      </c>
      <c r="H53" s="67">
        <v>2</v>
      </c>
      <c r="I53" s="13"/>
    </row>
    <row r="54" spans="1:9" ht="12" x14ac:dyDescent="0.25">
      <c r="A54" s="140">
        <v>44</v>
      </c>
      <c r="B54" s="147">
        <v>10</v>
      </c>
      <c r="C54" s="147" t="s">
        <v>191</v>
      </c>
      <c r="D54" s="73" t="s">
        <v>349</v>
      </c>
      <c r="E54" s="51">
        <v>4300</v>
      </c>
      <c r="F54" s="120">
        <f t="shared" si="1"/>
        <v>43000</v>
      </c>
      <c r="G54" s="145" t="s">
        <v>103</v>
      </c>
      <c r="H54" s="67">
        <v>2</v>
      </c>
      <c r="I54" s="13"/>
    </row>
    <row r="55" spans="1:9" ht="12" x14ac:dyDescent="0.25">
      <c r="A55" s="140">
        <v>45</v>
      </c>
      <c r="B55" s="147">
        <v>10</v>
      </c>
      <c r="C55" s="147" t="s">
        <v>350</v>
      </c>
      <c r="D55" s="73" t="s">
        <v>497</v>
      </c>
      <c r="E55" s="51">
        <v>5500</v>
      </c>
      <c r="F55" s="120">
        <f t="shared" si="1"/>
        <v>55000</v>
      </c>
      <c r="G55" s="145" t="s">
        <v>103</v>
      </c>
      <c r="H55" s="67">
        <v>2</v>
      </c>
      <c r="I55" s="13"/>
    </row>
    <row r="56" spans="1:9" ht="12" x14ac:dyDescent="0.25">
      <c r="A56" s="140">
        <v>46</v>
      </c>
      <c r="B56" s="141">
        <v>40</v>
      </c>
      <c r="C56" s="148" t="s">
        <v>187</v>
      </c>
      <c r="D56" s="71" t="s">
        <v>481</v>
      </c>
      <c r="E56" s="51">
        <v>52000</v>
      </c>
      <c r="F56" s="120">
        <f t="shared" si="1"/>
        <v>2080000</v>
      </c>
      <c r="G56" s="145" t="s">
        <v>103</v>
      </c>
      <c r="H56" s="67">
        <v>2</v>
      </c>
      <c r="I56" s="13"/>
    </row>
    <row r="57" spans="1:9" ht="12" x14ac:dyDescent="0.25">
      <c r="A57" s="140">
        <v>47</v>
      </c>
      <c r="B57" s="141">
        <v>45</v>
      </c>
      <c r="C57" s="148" t="s">
        <v>181</v>
      </c>
      <c r="D57" s="71" t="s">
        <v>223</v>
      </c>
      <c r="E57" s="51">
        <v>48000</v>
      </c>
      <c r="F57" s="120">
        <f t="shared" si="1"/>
        <v>2160000</v>
      </c>
      <c r="G57" s="145" t="s">
        <v>103</v>
      </c>
      <c r="H57" s="67">
        <v>2</v>
      </c>
      <c r="I57" s="13"/>
    </row>
    <row r="58" spans="1:9" ht="12" x14ac:dyDescent="0.25">
      <c r="A58" s="140">
        <v>48</v>
      </c>
      <c r="B58" s="148">
        <v>1</v>
      </c>
      <c r="C58" s="148" t="s">
        <v>181</v>
      </c>
      <c r="D58" s="72" t="s">
        <v>487</v>
      </c>
      <c r="E58" s="51">
        <v>950000</v>
      </c>
      <c r="F58" s="120">
        <f t="shared" si="1"/>
        <v>950000</v>
      </c>
      <c r="G58" s="145" t="s">
        <v>103</v>
      </c>
      <c r="H58" s="67">
        <v>2</v>
      </c>
      <c r="I58" s="13"/>
    </row>
    <row r="59" spans="1:9" ht="12" x14ac:dyDescent="0.25">
      <c r="A59" s="140">
        <v>49</v>
      </c>
      <c r="B59" s="147">
        <v>15</v>
      </c>
      <c r="C59" s="147" t="s">
        <v>192</v>
      </c>
      <c r="D59" s="73" t="s">
        <v>351</v>
      </c>
      <c r="E59" s="51">
        <v>17000</v>
      </c>
      <c r="F59" s="120">
        <f t="shared" si="1"/>
        <v>255000</v>
      </c>
      <c r="G59" s="145" t="s">
        <v>103</v>
      </c>
      <c r="H59" s="67">
        <v>2</v>
      </c>
      <c r="I59" s="13"/>
    </row>
    <row r="60" spans="1:9" ht="12" x14ac:dyDescent="0.25">
      <c r="A60" s="140">
        <v>50</v>
      </c>
      <c r="B60" s="147">
        <v>12</v>
      </c>
      <c r="C60" s="147" t="s">
        <v>193</v>
      </c>
      <c r="D60" s="73" t="s">
        <v>232</v>
      </c>
      <c r="E60" s="51">
        <v>95000</v>
      </c>
      <c r="F60" s="120">
        <f t="shared" si="1"/>
        <v>1140000</v>
      </c>
      <c r="G60" s="145" t="s">
        <v>103</v>
      </c>
      <c r="H60" s="67">
        <v>2</v>
      </c>
      <c r="I60" s="13"/>
    </row>
    <row r="61" spans="1:9" ht="12" x14ac:dyDescent="0.25">
      <c r="A61" s="140">
        <v>51</v>
      </c>
      <c r="B61" s="147">
        <v>15</v>
      </c>
      <c r="C61" s="147" t="s">
        <v>193</v>
      </c>
      <c r="D61" s="73" t="s">
        <v>233</v>
      </c>
      <c r="E61" s="51">
        <v>45000</v>
      </c>
      <c r="F61" s="120">
        <f t="shared" si="1"/>
        <v>675000</v>
      </c>
      <c r="G61" s="145" t="s">
        <v>103</v>
      </c>
      <c r="H61" s="67">
        <v>2</v>
      </c>
      <c r="I61" s="13"/>
    </row>
    <row r="62" spans="1:9" ht="12" x14ac:dyDescent="0.25">
      <c r="A62" s="140">
        <v>52</v>
      </c>
      <c r="B62" s="147">
        <v>10</v>
      </c>
      <c r="C62" s="147" t="s">
        <v>193</v>
      </c>
      <c r="D62" s="75" t="s">
        <v>234</v>
      </c>
      <c r="E62" s="51">
        <v>145000</v>
      </c>
      <c r="F62" s="120">
        <f t="shared" si="1"/>
        <v>1450000</v>
      </c>
      <c r="G62" s="145" t="s">
        <v>103</v>
      </c>
      <c r="H62" s="67">
        <v>2</v>
      </c>
      <c r="I62" s="13"/>
    </row>
    <row r="63" spans="1:9" ht="12" x14ac:dyDescent="0.25">
      <c r="A63" s="140">
        <v>53</v>
      </c>
      <c r="B63" s="141">
        <v>2</v>
      </c>
      <c r="C63" s="147" t="s">
        <v>194</v>
      </c>
      <c r="D63" s="75" t="s">
        <v>235</v>
      </c>
      <c r="E63" s="51">
        <v>62000</v>
      </c>
      <c r="F63" s="120">
        <f t="shared" si="1"/>
        <v>124000</v>
      </c>
      <c r="G63" s="145" t="s">
        <v>103</v>
      </c>
      <c r="H63" s="67">
        <v>2</v>
      </c>
      <c r="I63" s="13"/>
    </row>
    <row r="64" spans="1:9" ht="12" x14ac:dyDescent="0.25">
      <c r="A64" s="140">
        <v>54</v>
      </c>
      <c r="B64" s="147">
        <v>2</v>
      </c>
      <c r="C64" s="147" t="s">
        <v>205</v>
      </c>
      <c r="D64" s="75" t="s">
        <v>352</v>
      </c>
      <c r="E64" s="51">
        <v>43000</v>
      </c>
      <c r="F64" s="120">
        <f t="shared" si="1"/>
        <v>86000</v>
      </c>
      <c r="G64" s="145" t="s">
        <v>103</v>
      </c>
      <c r="H64" s="67">
        <v>2</v>
      </c>
      <c r="I64" s="13"/>
    </row>
    <row r="65" spans="1:9" ht="12" x14ac:dyDescent="0.25">
      <c r="A65" s="140">
        <v>55</v>
      </c>
      <c r="B65" s="147">
        <v>1</v>
      </c>
      <c r="C65" s="147" t="s">
        <v>191</v>
      </c>
      <c r="D65" s="75" t="s">
        <v>236</v>
      </c>
      <c r="E65" s="51">
        <v>280000</v>
      </c>
      <c r="F65" s="120">
        <f t="shared" si="1"/>
        <v>280000</v>
      </c>
      <c r="G65" s="145" t="s">
        <v>103</v>
      </c>
      <c r="H65" s="67">
        <v>2</v>
      </c>
      <c r="I65" s="13"/>
    </row>
    <row r="66" spans="1:9" ht="12" x14ac:dyDescent="0.25">
      <c r="A66" s="140">
        <v>56</v>
      </c>
      <c r="B66" s="147">
        <v>5</v>
      </c>
      <c r="C66" s="147" t="s">
        <v>181</v>
      </c>
      <c r="D66" s="75" t="s">
        <v>237</v>
      </c>
      <c r="E66" s="51">
        <v>18000</v>
      </c>
      <c r="F66" s="120">
        <f t="shared" si="1"/>
        <v>90000</v>
      </c>
      <c r="G66" s="145" t="s">
        <v>103</v>
      </c>
      <c r="H66" s="67">
        <v>2</v>
      </c>
      <c r="I66" s="13"/>
    </row>
    <row r="67" spans="1:9" ht="12" x14ac:dyDescent="0.25">
      <c r="A67" s="140">
        <v>57</v>
      </c>
      <c r="B67" s="147">
        <v>12</v>
      </c>
      <c r="C67" s="147" t="s">
        <v>192</v>
      </c>
      <c r="D67" s="75" t="s">
        <v>238</v>
      </c>
      <c r="E67" s="51">
        <v>14500</v>
      </c>
      <c r="F67" s="120">
        <f t="shared" si="1"/>
        <v>174000</v>
      </c>
      <c r="G67" s="145" t="s">
        <v>103</v>
      </c>
      <c r="H67" s="67">
        <v>2</v>
      </c>
      <c r="I67" s="13"/>
    </row>
    <row r="68" spans="1:9" ht="12" x14ac:dyDescent="0.25">
      <c r="A68" s="140">
        <v>58</v>
      </c>
      <c r="B68" s="147">
        <v>36</v>
      </c>
      <c r="C68" s="147" t="s">
        <v>192</v>
      </c>
      <c r="D68" s="75" t="s">
        <v>239</v>
      </c>
      <c r="E68" s="51">
        <v>12000</v>
      </c>
      <c r="F68" s="120">
        <f t="shared" si="1"/>
        <v>432000</v>
      </c>
      <c r="G68" s="145" t="s">
        <v>103</v>
      </c>
      <c r="H68" s="67">
        <v>2</v>
      </c>
      <c r="I68" s="13"/>
    </row>
    <row r="69" spans="1:9" ht="12" x14ac:dyDescent="0.25">
      <c r="A69" s="140">
        <v>59</v>
      </c>
      <c r="B69" s="147">
        <v>6</v>
      </c>
      <c r="C69" s="147" t="s">
        <v>192</v>
      </c>
      <c r="D69" s="75" t="s">
        <v>240</v>
      </c>
      <c r="E69" s="51">
        <v>7000</v>
      </c>
      <c r="F69" s="120">
        <f t="shared" si="1"/>
        <v>42000</v>
      </c>
      <c r="G69" s="145" t="s">
        <v>103</v>
      </c>
      <c r="H69" s="67">
        <v>2</v>
      </c>
      <c r="I69" s="13"/>
    </row>
    <row r="70" spans="1:9" ht="12" x14ac:dyDescent="0.25">
      <c r="A70" s="140">
        <v>60</v>
      </c>
      <c r="B70" s="147">
        <v>5</v>
      </c>
      <c r="C70" s="147" t="s">
        <v>192</v>
      </c>
      <c r="D70" s="75" t="s">
        <v>241</v>
      </c>
      <c r="E70" s="51">
        <v>7800</v>
      </c>
      <c r="F70" s="120">
        <f t="shared" si="1"/>
        <v>39000</v>
      </c>
      <c r="G70" s="145" t="s">
        <v>103</v>
      </c>
      <c r="H70" s="67">
        <v>2</v>
      </c>
      <c r="I70" s="13"/>
    </row>
    <row r="71" spans="1:9" ht="12" x14ac:dyDescent="0.25">
      <c r="A71" s="140">
        <v>61</v>
      </c>
      <c r="B71" s="147">
        <v>6</v>
      </c>
      <c r="C71" s="147" t="s">
        <v>181</v>
      </c>
      <c r="D71" s="75" t="s">
        <v>353</v>
      </c>
      <c r="E71" s="51">
        <v>9500</v>
      </c>
      <c r="F71" s="120">
        <f t="shared" si="1"/>
        <v>57000</v>
      </c>
      <c r="G71" s="145" t="s">
        <v>103</v>
      </c>
      <c r="H71" s="67">
        <v>2</v>
      </c>
      <c r="I71" s="13"/>
    </row>
    <row r="72" spans="1:9" ht="12" x14ac:dyDescent="0.25">
      <c r="A72" s="140">
        <v>62</v>
      </c>
      <c r="B72" s="147">
        <v>15</v>
      </c>
      <c r="C72" s="147" t="s">
        <v>195</v>
      </c>
      <c r="D72" s="75" t="s">
        <v>354</v>
      </c>
      <c r="E72" s="51">
        <v>25000</v>
      </c>
      <c r="F72" s="120">
        <f t="shared" si="1"/>
        <v>375000</v>
      </c>
      <c r="G72" s="145" t="s">
        <v>103</v>
      </c>
      <c r="H72" s="67">
        <v>2</v>
      </c>
      <c r="I72" s="13"/>
    </row>
    <row r="73" spans="1:9" ht="12" x14ac:dyDescent="0.25">
      <c r="A73" s="140">
        <v>63</v>
      </c>
      <c r="B73" s="147">
        <v>5</v>
      </c>
      <c r="C73" s="147" t="s">
        <v>192</v>
      </c>
      <c r="D73" s="75" t="s">
        <v>355</v>
      </c>
      <c r="E73" s="51">
        <v>80000</v>
      </c>
      <c r="F73" s="120">
        <f t="shared" si="1"/>
        <v>400000</v>
      </c>
      <c r="G73" s="145" t="s">
        <v>103</v>
      </c>
      <c r="H73" s="67">
        <v>2</v>
      </c>
      <c r="I73" s="13"/>
    </row>
    <row r="74" spans="1:9" ht="12" x14ac:dyDescent="0.25">
      <c r="A74" s="140">
        <v>64</v>
      </c>
      <c r="B74" s="147">
        <v>5</v>
      </c>
      <c r="C74" s="147" t="s">
        <v>192</v>
      </c>
      <c r="D74" s="75" t="s">
        <v>242</v>
      </c>
      <c r="E74" s="51">
        <v>65000</v>
      </c>
      <c r="F74" s="120">
        <f t="shared" si="1"/>
        <v>325000</v>
      </c>
      <c r="G74" s="145" t="s">
        <v>103</v>
      </c>
      <c r="H74" s="67">
        <v>2</v>
      </c>
      <c r="I74" s="13"/>
    </row>
    <row r="75" spans="1:9" ht="12" x14ac:dyDescent="0.25">
      <c r="A75" s="140">
        <v>65</v>
      </c>
      <c r="B75" s="147">
        <v>5</v>
      </c>
      <c r="C75" s="147" t="s">
        <v>181</v>
      </c>
      <c r="D75" s="75" t="s">
        <v>243</v>
      </c>
      <c r="E75" s="51">
        <v>14000</v>
      </c>
      <c r="F75" s="120">
        <f t="shared" si="1"/>
        <v>70000</v>
      </c>
      <c r="G75" s="145" t="s">
        <v>103</v>
      </c>
      <c r="H75" s="67">
        <v>2</v>
      </c>
      <c r="I75" s="13"/>
    </row>
    <row r="76" spans="1:9" ht="12" x14ac:dyDescent="0.25">
      <c r="A76" s="140">
        <v>66</v>
      </c>
      <c r="B76" s="150">
        <v>60</v>
      </c>
      <c r="C76" s="147" t="s">
        <v>196</v>
      </c>
      <c r="D76" s="73" t="s">
        <v>482</v>
      </c>
      <c r="E76" s="51">
        <v>11000</v>
      </c>
      <c r="F76" s="120">
        <f t="shared" si="1"/>
        <v>660000</v>
      </c>
      <c r="G76" s="145" t="s">
        <v>103</v>
      </c>
      <c r="H76" s="67">
        <v>2</v>
      </c>
      <c r="I76" s="13"/>
    </row>
    <row r="77" spans="1:9" ht="12" x14ac:dyDescent="0.25">
      <c r="A77" s="140">
        <v>67</v>
      </c>
      <c r="B77" s="150">
        <v>2</v>
      </c>
      <c r="C77" s="147" t="s">
        <v>197</v>
      </c>
      <c r="D77" s="73" t="s">
        <v>244</v>
      </c>
      <c r="E77" s="51">
        <v>14000</v>
      </c>
      <c r="F77" s="120">
        <f t="shared" si="1"/>
        <v>28000</v>
      </c>
      <c r="G77" s="145" t="s">
        <v>103</v>
      </c>
      <c r="H77" s="67">
        <v>2</v>
      </c>
      <c r="I77" s="13"/>
    </row>
    <row r="78" spans="1:9" ht="12" x14ac:dyDescent="0.25">
      <c r="A78" s="140">
        <v>68</v>
      </c>
      <c r="B78" s="150">
        <v>2</v>
      </c>
      <c r="C78" s="147" t="s">
        <v>197</v>
      </c>
      <c r="D78" s="75" t="s">
        <v>245</v>
      </c>
      <c r="E78" s="51">
        <v>14000</v>
      </c>
      <c r="F78" s="120">
        <f t="shared" si="1"/>
        <v>28000</v>
      </c>
      <c r="G78" s="145" t="s">
        <v>103</v>
      </c>
      <c r="H78" s="67">
        <v>2</v>
      </c>
      <c r="I78" s="13"/>
    </row>
    <row r="79" spans="1:9" ht="12" x14ac:dyDescent="0.25">
      <c r="A79" s="140">
        <v>69</v>
      </c>
      <c r="B79" s="150">
        <v>12</v>
      </c>
      <c r="C79" s="147" t="s">
        <v>181</v>
      </c>
      <c r="D79" s="73" t="s">
        <v>246</v>
      </c>
      <c r="E79" s="51">
        <v>15000</v>
      </c>
      <c r="F79" s="120">
        <f t="shared" si="1"/>
        <v>180000</v>
      </c>
      <c r="G79" s="145" t="s">
        <v>103</v>
      </c>
      <c r="H79" s="67">
        <v>2</v>
      </c>
      <c r="I79" s="13"/>
    </row>
    <row r="80" spans="1:9" ht="12" x14ac:dyDescent="0.25">
      <c r="A80" s="140">
        <v>70</v>
      </c>
      <c r="B80" s="150">
        <v>20</v>
      </c>
      <c r="C80" s="147" t="s">
        <v>181</v>
      </c>
      <c r="D80" s="73" t="s">
        <v>483</v>
      </c>
      <c r="E80" s="51">
        <v>6000</v>
      </c>
      <c r="F80" s="120">
        <f t="shared" si="1"/>
        <v>120000</v>
      </c>
      <c r="G80" s="145" t="s">
        <v>103</v>
      </c>
      <c r="H80" s="67">
        <v>2</v>
      </c>
      <c r="I80" s="13"/>
    </row>
    <row r="81" spans="1:9" ht="12" x14ac:dyDescent="0.25">
      <c r="A81" s="140">
        <v>71</v>
      </c>
      <c r="B81" s="150">
        <v>24</v>
      </c>
      <c r="C81" s="147" t="s">
        <v>192</v>
      </c>
      <c r="D81" s="73" t="s">
        <v>247</v>
      </c>
      <c r="E81" s="51">
        <v>13000</v>
      </c>
      <c r="F81" s="120">
        <f t="shared" si="1"/>
        <v>312000</v>
      </c>
      <c r="G81" s="145" t="s">
        <v>103</v>
      </c>
      <c r="H81" s="67">
        <v>2</v>
      </c>
      <c r="I81" s="13"/>
    </row>
    <row r="82" spans="1:9" ht="12" x14ac:dyDescent="0.25">
      <c r="A82" s="140">
        <v>72</v>
      </c>
      <c r="B82" s="150">
        <v>12</v>
      </c>
      <c r="C82" s="147" t="s">
        <v>181</v>
      </c>
      <c r="D82" s="73" t="s">
        <v>248</v>
      </c>
      <c r="E82" s="51">
        <v>13500</v>
      </c>
      <c r="F82" s="120">
        <f t="shared" si="1"/>
        <v>162000</v>
      </c>
      <c r="G82" s="145" t="s">
        <v>103</v>
      </c>
      <c r="H82" s="67">
        <v>2</v>
      </c>
      <c r="I82" s="13"/>
    </row>
    <row r="83" spans="1:9" ht="12" x14ac:dyDescent="0.25">
      <c r="A83" s="140">
        <v>73</v>
      </c>
      <c r="B83" s="150">
        <v>12</v>
      </c>
      <c r="C83" s="147" t="s">
        <v>181</v>
      </c>
      <c r="D83" s="73" t="s">
        <v>249</v>
      </c>
      <c r="E83" s="51">
        <v>7000</v>
      </c>
      <c r="F83" s="120">
        <f t="shared" si="1"/>
        <v>84000</v>
      </c>
      <c r="G83" s="145" t="s">
        <v>103</v>
      </c>
      <c r="H83" s="67">
        <v>2</v>
      </c>
      <c r="I83" s="13"/>
    </row>
    <row r="84" spans="1:9" ht="12" x14ac:dyDescent="0.25">
      <c r="A84" s="140">
        <v>74</v>
      </c>
      <c r="B84" s="150">
        <v>24</v>
      </c>
      <c r="C84" s="147" t="s">
        <v>198</v>
      </c>
      <c r="D84" s="73" t="s">
        <v>484</v>
      </c>
      <c r="E84" s="51">
        <v>3200</v>
      </c>
      <c r="F84" s="120">
        <f t="shared" si="1"/>
        <v>76800</v>
      </c>
      <c r="G84" s="145" t="s">
        <v>103</v>
      </c>
      <c r="H84" s="67">
        <v>2</v>
      </c>
      <c r="I84" s="13"/>
    </row>
    <row r="85" spans="1:9" ht="12" x14ac:dyDescent="0.25">
      <c r="A85" s="140">
        <v>75</v>
      </c>
      <c r="B85" s="150">
        <v>10</v>
      </c>
      <c r="C85" s="147" t="s">
        <v>191</v>
      </c>
      <c r="D85" s="73" t="s">
        <v>250</v>
      </c>
      <c r="E85" s="51">
        <v>4000</v>
      </c>
      <c r="F85" s="120">
        <f t="shared" si="1"/>
        <v>40000</v>
      </c>
      <c r="G85" s="145" t="s">
        <v>103</v>
      </c>
      <c r="H85" s="67">
        <v>2</v>
      </c>
      <c r="I85" s="13"/>
    </row>
    <row r="86" spans="1:9" ht="12" x14ac:dyDescent="0.25">
      <c r="A86" s="140">
        <v>76</v>
      </c>
      <c r="B86" s="150">
        <v>200</v>
      </c>
      <c r="C86" s="147" t="s">
        <v>191</v>
      </c>
      <c r="D86" s="73" t="s">
        <v>485</v>
      </c>
      <c r="E86" s="51">
        <v>8500</v>
      </c>
      <c r="F86" s="120">
        <f t="shared" si="1"/>
        <v>1700000</v>
      </c>
      <c r="G86" s="145" t="s">
        <v>103</v>
      </c>
      <c r="H86" s="67">
        <v>2</v>
      </c>
      <c r="I86" s="13"/>
    </row>
    <row r="87" spans="1:9" ht="12" x14ac:dyDescent="0.25">
      <c r="A87" s="140">
        <v>77</v>
      </c>
      <c r="B87" s="150">
        <v>30</v>
      </c>
      <c r="C87" s="147" t="s">
        <v>191</v>
      </c>
      <c r="D87" s="73" t="s">
        <v>486</v>
      </c>
      <c r="E87" s="51">
        <v>16000</v>
      </c>
      <c r="F87" s="120">
        <f t="shared" si="1"/>
        <v>480000</v>
      </c>
      <c r="G87" s="145" t="s">
        <v>103</v>
      </c>
      <c r="H87" s="67">
        <v>2</v>
      </c>
      <c r="I87" s="13"/>
    </row>
    <row r="88" spans="1:9" ht="12" x14ac:dyDescent="0.25">
      <c r="A88" s="140">
        <v>78</v>
      </c>
      <c r="B88" s="150">
        <v>5</v>
      </c>
      <c r="C88" s="147" t="s">
        <v>199</v>
      </c>
      <c r="D88" s="73" t="s">
        <v>251</v>
      </c>
      <c r="E88" s="51">
        <v>93000</v>
      </c>
      <c r="F88" s="120">
        <f t="shared" si="1"/>
        <v>465000</v>
      </c>
      <c r="G88" s="145" t="s">
        <v>103</v>
      </c>
      <c r="H88" s="67">
        <v>2</v>
      </c>
      <c r="I88" s="13"/>
    </row>
    <row r="89" spans="1:9" ht="12" x14ac:dyDescent="0.25">
      <c r="A89" s="140">
        <v>79</v>
      </c>
      <c r="B89" s="150">
        <v>3</v>
      </c>
      <c r="C89" s="147" t="s">
        <v>199</v>
      </c>
      <c r="D89" s="73" t="s">
        <v>252</v>
      </c>
      <c r="E89" s="51">
        <v>480000</v>
      </c>
      <c r="F89" s="120">
        <f t="shared" si="1"/>
        <v>1440000</v>
      </c>
      <c r="G89" s="145" t="s">
        <v>103</v>
      </c>
      <c r="H89" s="67">
        <v>2</v>
      </c>
      <c r="I89" s="13"/>
    </row>
    <row r="90" spans="1:9" ht="12" x14ac:dyDescent="0.25">
      <c r="A90" s="140">
        <v>80</v>
      </c>
      <c r="B90" s="150">
        <v>30</v>
      </c>
      <c r="C90" s="147" t="s">
        <v>188</v>
      </c>
      <c r="D90" s="73" t="s">
        <v>253</v>
      </c>
      <c r="E90" s="51">
        <v>13500</v>
      </c>
      <c r="F90" s="120">
        <f t="shared" si="1"/>
        <v>405000</v>
      </c>
      <c r="G90" s="145" t="s">
        <v>103</v>
      </c>
      <c r="H90" s="67">
        <v>2</v>
      </c>
      <c r="I90" s="13"/>
    </row>
    <row r="91" spans="1:9" ht="12" x14ac:dyDescent="0.25">
      <c r="A91" s="140">
        <v>81</v>
      </c>
      <c r="B91" s="150">
        <v>40</v>
      </c>
      <c r="C91" s="147" t="s">
        <v>188</v>
      </c>
      <c r="D91" s="73" t="s">
        <v>356</v>
      </c>
      <c r="E91" s="51">
        <v>10500</v>
      </c>
      <c r="F91" s="120">
        <f t="shared" si="1"/>
        <v>420000</v>
      </c>
      <c r="G91" s="145" t="s">
        <v>103</v>
      </c>
      <c r="H91" s="67">
        <v>2</v>
      </c>
      <c r="I91" s="13"/>
    </row>
    <row r="92" spans="1:9" ht="12" x14ac:dyDescent="0.25">
      <c r="A92" s="140">
        <v>82</v>
      </c>
      <c r="B92" s="150">
        <v>10</v>
      </c>
      <c r="C92" s="147" t="s">
        <v>181</v>
      </c>
      <c r="D92" s="73" t="s">
        <v>254</v>
      </c>
      <c r="E92" s="51">
        <v>4500</v>
      </c>
      <c r="F92" s="120">
        <f t="shared" si="1"/>
        <v>45000</v>
      </c>
      <c r="G92" s="145" t="s">
        <v>103</v>
      </c>
      <c r="H92" s="67">
        <v>2</v>
      </c>
      <c r="I92" s="13"/>
    </row>
    <row r="93" spans="1:9" ht="12" x14ac:dyDescent="0.25">
      <c r="A93" s="140">
        <v>83</v>
      </c>
      <c r="B93" s="150">
        <v>10</v>
      </c>
      <c r="C93" s="147" t="s">
        <v>189</v>
      </c>
      <c r="D93" s="73" t="s">
        <v>357</v>
      </c>
      <c r="E93" s="51">
        <v>5800</v>
      </c>
      <c r="F93" s="120">
        <f t="shared" si="1"/>
        <v>58000</v>
      </c>
      <c r="G93" s="145" t="s">
        <v>103</v>
      </c>
      <c r="H93" s="67">
        <v>2</v>
      </c>
      <c r="I93" s="13"/>
    </row>
    <row r="94" spans="1:9" ht="12" x14ac:dyDescent="0.25">
      <c r="A94" s="140">
        <v>84</v>
      </c>
      <c r="B94" s="150">
        <v>10</v>
      </c>
      <c r="C94" s="147" t="s">
        <v>189</v>
      </c>
      <c r="D94" s="73" t="s">
        <v>255</v>
      </c>
      <c r="E94" s="51">
        <v>8000</v>
      </c>
      <c r="F94" s="120">
        <f t="shared" si="1"/>
        <v>80000</v>
      </c>
      <c r="G94" s="145" t="s">
        <v>103</v>
      </c>
      <c r="H94" s="67">
        <v>2</v>
      </c>
      <c r="I94" s="13"/>
    </row>
    <row r="95" spans="1:9" ht="12" x14ac:dyDescent="0.25">
      <c r="A95" s="140">
        <v>85</v>
      </c>
      <c r="B95" s="150">
        <v>25</v>
      </c>
      <c r="C95" s="147" t="s">
        <v>181</v>
      </c>
      <c r="D95" s="73" t="s">
        <v>358</v>
      </c>
      <c r="E95" s="51">
        <v>14500</v>
      </c>
      <c r="F95" s="120">
        <f t="shared" si="1"/>
        <v>362500</v>
      </c>
      <c r="G95" s="145" t="s">
        <v>103</v>
      </c>
      <c r="H95" s="67">
        <v>2</v>
      </c>
      <c r="I95" s="13"/>
    </row>
    <row r="96" spans="1:9" ht="12" x14ac:dyDescent="0.25">
      <c r="A96" s="140">
        <v>86</v>
      </c>
      <c r="B96" s="150">
        <v>15</v>
      </c>
      <c r="C96" s="147" t="s">
        <v>181</v>
      </c>
      <c r="D96" s="73" t="s">
        <v>256</v>
      </c>
      <c r="E96" s="51">
        <v>20500</v>
      </c>
      <c r="F96" s="120">
        <f t="shared" si="1"/>
        <v>307500</v>
      </c>
      <c r="G96" s="145" t="s">
        <v>103</v>
      </c>
      <c r="H96" s="67">
        <v>2</v>
      </c>
      <c r="I96" s="13"/>
    </row>
    <row r="97" spans="1:9" ht="12" x14ac:dyDescent="0.25">
      <c r="A97" s="140">
        <v>87</v>
      </c>
      <c r="B97" s="150">
        <v>15</v>
      </c>
      <c r="C97" s="147" t="s">
        <v>181</v>
      </c>
      <c r="D97" s="73" t="s">
        <v>531</v>
      </c>
      <c r="E97" s="51">
        <v>17000</v>
      </c>
      <c r="F97" s="120">
        <f t="shared" si="1"/>
        <v>255000</v>
      </c>
      <c r="G97" s="145" t="s">
        <v>103</v>
      </c>
      <c r="H97" s="67">
        <v>2</v>
      </c>
      <c r="I97" s="13"/>
    </row>
    <row r="98" spans="1:9" ht="12" x14ac:dyDescent="0.25">
      <c r="A98" s="140">
        <v>88</v>
      </c>
      <c r="B98" s="150">
        <v>3</v>
      </c>
      <c r="C98" s="147" t="s">
        <v>181</v>
      </c>
      <c r="D98" s="73" t="s">
        <v>359</v>
      </c>
      <c r="E98" s="51">
        <v>22900</v>
      </c>
      <c r="F98" s="120">
        <f t="shared" si="1"/>
        <v>68700</v>
      </c>
      <c r="G98" s="145" t="s">
        <v>103</v>
      </c>
      <c r="H98" s="67">
        <v>2</v>
      </c>
      <c r="I98" s="13"/>
    </row>
    <row r="99" spans="1:9" ht="12" x14ac:dyDescent="0.25">
      <c r="A99" s="140">
        <v>89</v>
      </c>
      <c r="B99" s="150">
        <v>3</v>
      </c>
      <c r="C99" s="147" t="s">
        <v>181</v>
      </c>
      <c r="D99" s="73" t="s">
        <v>360</v>
      </c>
      <c r="E99" s="51">
        <v>18500</v>
      </c>
      <c r="F99" s="120">
        <f t="shared" si="1"/>
        <v>55500</v>
      </c>
      <c r="G99" s="145" t="s">
        <v>103</v>
      </c>
      <c r="H99" s="67">
        <v>2</v>
      </c>
      <c r="I99" s="13"/>
    </row>
    <row r="100" spans="1:9" ht="12" x14ac:dyDescent="0.25">
      <c r="A100" s="140">
        <v>90</v>
      </c>
      <c r="B100" s="150">
        <v>3</v>
      </c>
      <c r="C100" s="147" t="s">
        <v>181</v>
      </c>
      <c r="D100" s="73" t="s">
        <v>361</v>
      </c>
      <c r="E100" s="51">
        <v>7500</v>
      </c>
      <c r="F100" s="120">
        <f t="shared" si="1"/>
        <v>22500</v>
      </c>
      <c r="G100" s="145" t="s">
        <v>103</v>
      </c>
      <c r="H100" s="67">
        <v>2</v>
      </c>
      <c r="I100" s="13"/>
    </row>
    <row r="101" spans="1:9" ht="12" x14ac:dyDescent="0.25">
      <c r="A101" s="140">
        <v>91</v>
      </c>
      <c r="B101" s="150">
        <v>2</v>
      </c>
      <c r="C101" s="147" t="s">
        <v>181</v>
      </c>
      <c r="D101" s="73" t="s">
        <v>362</v>
      </c>
      <c r="E101" s="51">
        <v>8000</v>
      </c>
      <c r="F101" s="120">
        <f t="shared" si="1"/>
        <v>16000</v>
      </c>
      <c r="G101" s="145" t="s">
        <v>103</v>
      </c>
      <c r="H101" s="67">
        <v>2</v>
      </c>
      <c r="I101" s="13"/>
    </row>
    <row r="102" spans="1:9" ht="12" x14ac:dyDescent="0.25">
      <c r="A102" s="140">
        <v>92</v>
      </c>
      <c r="B102" s="150">
        <v>2</v>
      </c>
      <c r="C102" s="147" t="s">
        <v>181</v>
      </c>
      <c r="D102" s="73" t="s">
        <v>363</v>
      </c>
      <c r="E102" s="51">
        <v>18000</v>
      </c>
      <c r="F102" s="120">
        <f t="shared" si="1"/>
        <v>36000</v>
      </c>
      <c r="G102" s="145" t="s">
        <v>103</v>
      </c>
      <c r="H102" s="67">
        <v>2</v>
      </c>
      <c r="I102" s="13"/>
    </row>
    <row r="103" spans="1:9" ht="12" x14ac:dyDescent="0.25">
      <c r="A103" s="140">
        <v>93</v>
      </c>
      <c r="B103" s="150">
        <v>2</v>
      </c>
      <c r="C103" s="147" t="s">
        <v>194</v>
      </c>
      <c r="D103" s="73" t="s">
        <v>532</v>
      </c>
      <c r="E103" s="51">
        <v>180000</v>
      </c>
      <c r="F103" s="120">
        <f t="shared" ref="F103:F165" si="2">B103*E103</f>
        <v>360000</v>
      </c>
      <c r="G103" s="145" t="s">
        <v>103</v>
      </c>
      <c r="H103" s="67">
        <v>2</v>
      </c>
      <c r="I103" s="13"/>
    </row>
    <row r="104" spans="1:9" ht="12" x14ac:dyDescent="0.25">
      <c r="A104" s="140">
        <v>94</v>
      </c>
      <c r="B104" s="150">
        <v>2</v>
      </c>
      <c r="C104" s="147" t="s">
        <v>202</v>
      </c>
      <c r="D104" s="73" t="s">
        <v>364</v>
      </c>
      <c r="E104" s="51">
        <v>28000</v>
      </c>
      <c r="F104" s="120">
        <f t="shared" si="2"/>
        <v>56000</v>
      </c>
      <c r="G104" s="145" t="s">
        <v>103</v>
      </c>
      <c r="H104" s="67">
        <v>2</v>
      </c>
      <c r="I104" s="13"/>
    </row>
    <row r="105" spans="1:9" ht="12" x14ac:dyDescent="0.25">
      <c r="A105" s="140">
        <v>95</v>
      </c>
      <c r="B105" s="150">
        <v>6</v>
      </c>
      <c r="C105" s="147" t="s">
        <v>200</v>
      </c>
      <c r="D105" s="73" t="s">
        <v>257</v>
      </c>
      <c r="E105" s="51">
        <v>14500</v>
      </c>
      <c r="F105" s="120">
        <f t="shared" si="2"/>
        <v>87000</v>
      </c>
      <c r="G105" s="145" t="s">
        <v>103</v>
      </c>
      <c r="H105" s="67">
        <v>2</v>
      </c>
      <c r="I105" s="13"/>
    </row>
    <row r="106" spans="1:9" ht="34.799999999999997" x14ac:dyDescent="0.25">
      <c r="A106" s="140">
        <v>96</v>
      </c>
      <c r="B106" s="150">
        <v>1</v>
      </c>
      <c r="C106" s="147" t="s">
        <v>181</v>
      </c>
      <c r="D106" s="71" t="s">
        <v>533</v>
      </c>
      <c r="E106" s="66">
        <v>200000</v>
      </c>
      <c r="F106" s="120">
        <f t="shared" si="2"/>
        <v>200000</v>
      </c>
      <c r="G106" s="145" t="s">
        <v>103</v>
      </c>
      <c r="H106" s="67">
        <v>2</v>
      </c>
      <c r="I106" s="13"/>
    </row>
    <row r="107" spans="1:9" ht="12" x14ac:dyDescent="0.25">
      <c r="A107" s="140">
        <v>97</v>
      </c>
      <c r="B107" s="150">
        <v>15</v>
      </c>
      <c r="C107" s="147" t="s">
        <v>181</v>
      </c>
      <c r="D107" s="73" t="s">
        <v>365</v>
      </c>
      <c r="E107" s="51">
        <v>35000</v>
      </c>
      <c r="F107" s="120">
        <f t="shared" si="2"/>
        <v>525000</v>
      </c>
      <c r="G107" s="145" t="s">
        <v>103</v>
      </c>
      <c r="H107" s="67">
        <v>2</v>
      </c>
      <c r="I107" s="13"/>
    </row>
    <row r="108" spans="1:9" ht="12" x14ac:dyDescent="0.25">
      <c r="A108" s="140">
        <v>98</v>
      </c>
      <c r="B108" s="150">
        <v>1</v>
      </c>
      <c r="C108" s="147" t="s">
        <v>181</v>
      </c>
      <c r="D108" s="73" t="s">
        <v>366</v>
      </c>
      <c r="E108" s="51">
        <v>35000</v>
      </c>
      <c r="F108" s="120">
        <f t="shared" si="2"/>
        <v>35000</v>
      </c>
      <c r="G108" s="145" t="s">
        <v>103</v>
      </c>
      <c r="H108" s="67">
        <v>2</v>
      </c>
      <c r="I108" s="13"/>
    </row>
    <row r="109" spans="1:9" ht="12" x14ac:dyDescent="0.25">
      <c r="A109" s="140">
        <v>99</v>
      </c>
      <c r="B109" s="150">
        <v>1</v>
      </c>
      <c r="C109" s="147" t="s">
        <v>181</v>
      </c>
      <c r="D109" s="73" t="s">
        <v>367</v>
      </c>
      <c r="E109" s="51">
        <v>42000</v>
      </c>
      <c r="F109" s="120">
        <f t="shared" si="2"/>
        <v>42000</v>
      </c>
      <c r="G109" s="145" t="s">
        <v>103</v>
      </c>
      <c r="H109" s="67">
        <v>2</v>
      </c>
      <c r="I109" s="13"/>
    </row>
    <row r="110" spans="1:9" ht="12" x14ac:dyDescent="0.25">
      <c r="A110" s="140">
        <v>100</v>
      </c>
      <c r="B110" s="150">
        <v>2</v>
      </c>
      <c r="C110" s="147" t="s">
        <v>181</v>
      </c>
      <c r="D110" s="73" t="s">
        <v>368</v>
      </c>
      <c r="E110" s="51">
        <v>54000</v>
      </c>
      <c r="F110" s="120">
        <f t="shared" si="2"/>
        <v>108000</v>
      </c>
      <c r="G110" s="145" t="s">
        <v>103</v>
      </c>
      <c r="H110" s="67">
        <v>2</v>
      </c>
      <c r="I110" s="13"/>
    </row>
    <row r="111" spans="1:9" ht="12" x14ac:dyDescent="0.25">
      <c r="A111" s="140">
        <v>101</v>
      </c>
      <c r="B111" s="150">
        <v>2</v>
      </c>
      <c r="C111" s="147" t="s">
        <v>181</v>
      </c>
      <c r="D111" s="73" t="s">
        <v>369</v>
      </c>
      <c r="E111" s="51">
        <v>110000</v>
      </c>
      <c r="F111" s="120">
        <f t="shared" si="2"/>
        <v>220000</v>
      </c>
      <c r="G111" s="145" t="s">
        <v>103</v>
      </c>
      <c r="H111" s="67">
        <v>2</v>
      </c>
      <c r="I111" s="13"/>
    </row>
    <row r="112" spans="1:9" ht="12" x14ac:dyDescent="0.25">
      <c r="A112" s="140">
        <v>102</v>
      </c>
      <c r="B112" s="150">
        <v>3</v>
      </c>
      <c r="C112" s="147" t="s">
        <v>181</v>
      </c>
      <c r="D112" s="73" t="s">
        <v>370</v>
      </c>
      <c r="E112" s="51">
        <v>150000</v>
      </c>
      <c r="F112" s="120">
        <f t="shared" si="2"/>
        <v>450000</v>
      </c>
      <c r="G112" s="145" t="s">
        <v>103</v>
      </c>
      <c r="H112" s="67">
        <v>2</v>
      </c>
      <c r="I112" s="13"/>
    </row>
    <row r="113" spans="1:9" ht="12" x14ac:dyDescent="0.25">
      <c r="A113" s="140">
        <v>103</v>
      </c>
      <c r="B113" s="150">
        <v>2</v>
      </c>
      <c r="C113" s="147" t="s">
        <v>181</v>
      </c>
      <c r="D113" s="73" t="s">
        <v>371</v>
      </c>
      <c r="E113" s="51">
        <v>55000</v>
      </c>
      <c r="F113" s="120">
        <f t="shared" si="2"/>
        <v>110000</v>
      </c>
      <c r="G113" s="145" t="s">
        <v>103</v>
      </c>
      <c r="H113" s="67">
        <v>2</v>
      </c>
      <c r="I113" s="13"/>
    </row>
    <row r="114" spans="1:9" ht="12" x14ac:dyDescent="0.25">
      <c r="A114" s="140">
        <v>104</v>
      </c>
      <c r="B114" s="150">
        <v>5</v>
      </c>
      <c r="C114" s="147" t="s">
        <v>372</v>
      </c>
      <c r="D114" s="73" t="s">
        <v>539</v>
      </c>
      <c r="E114" s="51">
        <v>92000</v>
      </c>
      <c r="F114" s="120">
        <f t="shared" si="2"/>
        <v>460000</v>
      </c>
      <c r="G114" s="145" t="s">
        <v>103</v>
      </c>
      <c r="H114" s="67">
        <v>2</v>
      </c>
      <c r="I114" s="13"/>
    </row>
    <row r="115" spans="1:9" ht="12" x14ac:dyDescent="0.25">
      <c r="A115" s="140">
        <v>105</v>
      </c>
      <c r="B115" s="147">
        <v>1</v>
      </c>
      <c r="C115" s="147" t="s">
        <v>181</v>
      </c>
      <c r="D115" s="73" t="s">
        <v>373</v>
      </c>
      <c r="E115" s="51">
        <v>39500</v>
      </c>
      <c r="F115" s="120">
        <f t="shared" si="2"/>
        <v>39500</v>
      </c>
      <c r="G115" s="145" t="s">
        <v>103</v>
      </c>
      <c r="H115" s="67">
        <v>2</v>
      </c>
      <c r="I115" s="13"/>
    </row>
    <row r="116" spans="1:9" ht="12" x14ac:dyDescent="0.25">
      <c r="A116" s="140">
        <v>106</v>
      </c>
      <c r="B116" s="147">
        <v>4</v>
      </c>
      <c r="C116" s="147" t="s">
        <v>181</v>
      </c>
      <c r="D116" s="73" t="s">
        <v>374</v>
      </c>
      <c r="E116" s="51">
        <v>40000</v>
      </c>
      <c r="F116" s="120">
        <f t="shared" si="2"/>
        <v>160000</v>
      </c>
      <c r="G116" s="145" t="s">
        <v>103</v>
      </c>
      <c r="H116" s="67">
        <v>2</v>
      </c>
      <c r="I116" s="13"/>
    </row>
    <row r="117" spans="1:9" ht="12" x14ac:dyDescent="0.25">
      <c r="A117" s="140">
        <v>107</v>
      </c>
      <c r="B117" s="147">
        <v>2</v>
      </c>
      <c r="C117" s="147" t="s">
        <v>203</v>
      </c>
      <c r="D117" s="73" t="s">
        <v>260</v>
      </c>
      <c r="E117" s="51">
        <v>750000</v>
      </c>
      <c r="F117" s="120">
        <f t="shared" si="2"/>
        <v>1500000</v>
      </c>
      <c r="G117" s="145" t="s">
        <v>103</v>
      </c>
      <c r="H117" s="67">
        <v>2</v>
      </c>
      <c r="I117" s="13"/>
    </row>
    <row r="118" spans="1:9" ht="12" x14ac:dyDescent="0.25">
      <c r="A118" s="140">
        <v>108</v>
      </c>
      <c r="B118" s="147">
        <v>2</v>
      </c>
      <c r="C118" s="147" t="s">
        <v>203</v>
      </c>
      <c r="D118" s="73" t="s">
        <v>261</v>
      </c>
      <c r="E118" s="51">
        <v>770000</v>
      </c>
      <c r="F118" s="120">
        <f t="shared" si="2"/>
        <v>1540000</v>
      </c>
      <c r="G118" s="145" t="s">
        <v>103</v>
      </c>
      <c r="H118" s="67">
        <v>2</v>
      </c>
      <c r="I118" s="13"/>
    </row>
    <row r="119" spans="1:9" ht="12" x14ac:dyDescent="0.25">
      <c r="A119" s="140">
        <v>109</v>
      </c>
      <c r="B119" s="147">
        <v>10</v>
      </c>
      <c r="C119" s="147" t="s">
        <v>181</v>
      </c>
      <c r="D119" s="73" t="s">
        <v>375</v>
      </c>
      <c r="E119" s="51">
        <v>110000</v>
      </c>
      <c r="F119" s="120">
        <f t="shared" si="2"/>
        <v>1100000</v>
      </c>
      <c r="G119" s="145" t="s">
        <v>103</v>
      </c>
      <c r="H119" s="67">
        <v>2</v>
      </c>
      <c r="I119" s="13"/>
    </row>
    <row r="120" spans="1:9" ht="12" x14ac:dyDescent="0.25">
      <c r="A120" s="140">
        <v>110</v>
      </c>
      <c r="B120" s="147">
        <v>10</v>
      </c>
      <c r="C120" s="147" t="s">
        <v>181</v>
      </c>
      <c r="D120" s="73" t="s">
        <v>376</v>
      </c>
      <c r="E120" s="51">
        <v>155000</v>
      </c>
      <c r="F120" s="120">
        <f t="shared" si="2"/>
        <v>1550000</v>
      </c>
      <c r="G120" s="145" t="s">
        <v>103</v>
      </c>
      <c r="H120" s="67">
        <v>2</v>
      </c>
      <c r="I120" s="13"/>
    </row>
    <row r="121" spans="1:9" ht="12" x14ac:dyDescent="0.25">
      <c r="A121" s="140">
        <v>111</v>
      </c>
      <c r="B121" s="147">
        <v>15</v>
      </c>
      <c r="C121" s="147" t="s">
        <v>181</v>
      </c>
      <c r="D121" s="73" t="s">
        <v>377</v>
      </c>
      <c r="E121" s="51">
        <v>48000</v>
      </c>
      <c r="F121" s="120">
        <f t="shared" si="2"/>
        <v>720000</v>
      </c>
      <c r="G121" s="145" t="s">
        <v>103</v>
      </c>
      <c r="H121" s="67">
        <v>2</v>
      </c>
      <c r="I121" s="13"/>
    </row>
    <row r="122" spans="1:9" ht="12" x14ac:dyDescent="0.25">
      <c r="A122" s="140">
        <v>112</v>
      </c>
      <c r="B122" s="147">
        <v>25</v>
      </c>
      <c r="C122" s="147" t="s">
        <v>181</v>
      </c>
      <c r="D122" s="73" t="s">
        <v>378</v>
      </c>
      <c r="E122" s="51">
        <v>37000</v>
      </c>
      <c r="F122" s="120">
        <f t="shared" si="2"/>
        <v>925000</v>
      </c>
      <c r="G122" s="145" t="s">
        <v>103</v>
      </c>
      <c r="H122" s="67">
        <v>2</v>
      </c>
      <c r="I122" s="13"/>
    </row>
    <row r="123" spans="1:9" ht="12" x14ac:dyDescent="0.25">
      <c r="A123" s="140">
        <v>113</v>
      </c>
      <c r="B123" s="147">
        <v>20</v>
      </c>
      <c r="C123" s="147" t="s">
        <v>181</v>
      </c>
      <c r="D123" s="73" t="s">
        <v>262</v>
      </c>
      <c r="E123" s="51">
        <v>4500</v>
      </c>
      <c r="F123" s="120">
        <f t="shared" si="2"/>
        <v>90000</v>
      </c>
      <c r="G123" s="145" t="s">
        <v>103</v>
      </c>
      <c r="H123" s="67">
        <v>2</v>
      </c>
      <c r="I123" s="13"/>
    </row>
    <row r="124" spans="1:9" ht="12" x14ac:dyDescent="0.25">
      <c r="A124" s="140">
        <v>114</v>
      </c>
      <c r="B124" s="147">
        <v>20</v>
      </c>
      <c r="C124" s="147" t="s">
        <v>181</v>
      </c>
      <c r="D124" s="73" t="s">
        <v>263</v>
      </c>
      <c r="E124" s="51">
        <v>6000</v>
      </c>
      <c r="F124" s="120">
        <f t="shared" si="2"/>
        <v>120000</v>
      </c>
      <c r="G124" s="145" t="s">
        <v>103</v>
      </c>
      <c r="H124" s="67">
        <v>2</v>
      </c>
      <c r="I124" s="13"/>
    </row>
    <row r="125" spans="1:9" ht="12" x14ac:dyDescent="0.25">
      <c r="A125" s="140">
        <v>115</v>
      </c>
      <c r="B125" s="147">
        <v>10</v>
      </c>
      <c r="C125" s="147" t="s">
        <v>181</v>
      </c>
      <c r="D125" s="73" t="s">
        <v>379</v>
      </c>
      <c r="E125" s="51">
        <v>52000</v>
      </c>
      <c r="F125" s="120">
        <f t="shared" si="2"/>
        <v>520000</v>
      </c>
      <c r="G125" s="145" t="s">
        <v>103</v>
      </c>
      <c r="H125" s="67">
        <v>2</v>
      </c>
      <c r="I125" s="13"/>
    </row>
    <row r="126" spans="1:9" ht="12" x14ac:dyDescent="0.25">
      <c r="A126" s="140">
        <v>116</v>
      </c>
      <c r="B126" s="151">
        <v>10</v>
      </c>
      <c r="C126" s="152" t="s">
        <v>181</v>
      </c>
      <c r="D126" s="74" t="s">
        <v>380</v>
      </c>
      <c r="E126" s="51">
        <v>70000</v>
      </c>
      <c r="F126" s="120">
        <f t="shared" si="2"/>
        <v>700000</v>
      </c>
      <c r="G126" s="145" t="s">
        <v>103</v>
      </c>
      <c r="H126" s="67">
        <v>2</v>
      </c>
      <c r="I126" s="13"/>
    </row>
    <row r="127" spans="1:9" ht="12" x14ac:dyDescent="0.25">
      <c r="A127" s="140">
        <v>117</v>
      </c>
      <c r="B127" s="151">
        <v>10</v>
      </c>
      <c r="C127" s="152" t="s">
        <v>181</v>
      </c>
      <c r="D127" s="74" t="s">
        <v>381</v>
      </c>
      <c r="E127" s="51">
        <v>117000</v>
      </c>
      <c r="F127" s="120">
        <f t="shared" si="2"/>
        <v>1170000</v>
      </c>
      <c r="G127" s="145" t="s">
        <v>103</v>
      </c>
      <c r="H127" s="67">
        <v>2</v>
      </c>
      <c r="I127" s="13"/>
    </row>
    <row r="128" spans="1:9" ht="12" x14ac:dyDescent="0.25">
      <c r="A128" s="140">
        <v>118</v>
      </c>
      <c r="B128" s="151">
        <v>50</v>
      </c>
      <c r="C128" s="152" t="s">
        <v>181</v>
      </c>
      <c r="D128" s="74" t="s">
        <v>382</v>
      </c>
      <c r="E128" s="51">
        <v>24000</v>
      </c>
      <c r="F128" s="120">
        <f t="shared" si="2"/>
        <v>1200000</v>
      </c>
      <c r="G128" s="145" t="s">
        <v>103</v>
      </c>
      <c r="H128" s="67">
        <v>2</v>
      </c>
      <c r="I128" s="13"/>
    </row>
    <row r="129" spans="1:9" ht="12" x14ac:dyDescent="0.25">
      <c r="A129" s="140">
        <v>119</v>
      </c>
      <c r="B129" s="151">
        <v>50</v>
      </c>
      <c r="C129" s="152" t="s">
        <v>181</v>
      </c>
      <c r="D129" s="74" t="s">
        <v>383</v>
      </c>
      <c r="E129" s="51">
        <v>7000</v>
      </c>
      <c r="F129" s="120">
        <f t="shared" si="2"/>
        <v>350000</v>
      </c>
      <c r="G129" s="145" t="s">
        <v>103</v>
      </c>
      <c r="H129" s="67">
        <v>2</v>
      </c>
      <c r="I129" s="13"/>
    </row>
    <row r="130" spans="1:9" ht="12" x14ac:dyDescent="0.25">
      <c r="A130" s="140">
        <v>120</v>
      </c>
      <c r="B130" s="151">
        <v>20</v>
      </c>
      <c r="C130" s="152" t="s">
        <v>181</v>
      </c>
      <c r="D130" s="74" t="s">
        <v>384</v>
      </c>
      <c r="E130" s="51">
        <v>38000</v>
      </c>
      <c r="F130" s="120">
        <f t="shared" si="2"/>
        <v>760000</v>
      </c>
      <c r="G130" s="145" t="s">
        <v>103</v>
      </c>
      <c r="H130" s="67">
        <v>2</v>
      </c>
      <c r="I130" s="13"/>
    </row>
    <row r="131" spans="1:9" ht="12" x14ac:dyDescent="0.25">
      <c r="A131" s="140">
        <v>121</v>
      </c>
      <c r="B131" s="151">
        <v>20</v>
      </c>
      <c r="C131" s="152" t="s">
        <v>181</v>
      </c>
      <c r="D131" s="74" t="s">
        <v>502</v>
      </c>
      <c r="E131" s="51">
        <v>53000</v>
      </c>
      <c r="F131" s="120">
        <f t="shared" si="2"/>
        <v>1060000</v>
      </c>
      <c r="G131" s="145" t="s">
        <v>103</v>
      </c>
      <c r="H131" s="67">
        <v>2</v>
      </c>
      <c r="I131" s="13"/>
    </row>
    <row r="132" spans="1:9" ht="12" x14ac:dyDescent="0.25">
      <c r="A132" s="140">
        <v>122</v>
      </c>
      <c r="B132" s="151">
        <v>20</v>
      </c>
      <c r="C132" s="152" t="s">
        <v>181</v>
      </c>
      <c r="D132" s="74" t="s">
        <v>385</v>
      </c>
      <c r="E132" s="51">
        <v>19500</v>
      </c>
      <c r="F132" s="120">
        <f t="shared" si="2"/>
        <v>390000</v>
      </c>
      <c r="G132" s="145" t="s">
        <v>103</v>
      </c>
      <c r="H132" s="67">
        <v>2</v>
      </c>
      <c r="I132" s="13"/>
    </row>
    <row r="133" spans="1:9" ht="12" x14ac:dyDescent="0.25">
      <c r="A133" s="140">
        <v>123</v>
      </c>
      <c r="B133" s="151">
        <v>20</v>
      </c>
      <c r="C133" s="152" t="s">
        <v>181</v>
      </c>
      <c r="D133" s="74" t="s">
        <v>264</v>
      </c>
      <c r="E133" s="51">
        <v>27000</v>
      </c>
      <c r="F133" s="120">
        <f t="shared" si="2"/>
        <v>540000</v>
      </c>
      <c r="G133" s="145" t="s">
        <v>103</v>
      </c>
      <c r="H133" s="67">
        <v>2</v>
      </c>
      <c r="I133" s="13"/>
    </row>
    <row r="134" spans="1:9" ht="12" x14ac:dyDescent="0.25">
      <c r="A134" s="140">
        <v>124</v>
      </c>
      <c r="B134" s="151">
        <v>20</v>
      </c>
      <c r="C134" s="152" t="s">
        <v>181</v>
      </c>
      <c r="D134" s="74" t="s">
        <v>265</v>
      </c>
      <c r="E134" s="51">
        <v>40000</v>
      </c>
      <c r="F134" s="120">
        <f t="shared" si="2"/>
        <v>800000</v>
      </c>
      <c r="G134" s="145" t="s">
        <v>103</v>
      </c>
      <c r="H134" s="67">
        <v>2</v>
      </c>
      <c r="I134" s="13"/>
    </row>
    <row r="135" spans="1:9" ht="12" x14ac:dyDescent="0.25">
      <c r="A135" s="140">
        <v>125</v>
      </c>
      <c r="B135" s="151">
        <v>7</v>
      </c>
      <c r="C135" s="152" t="s">
        <v>181</v>
      </c>
      <c r="D135" s="74" t="s">
        <v>386</v>
      </c>
      <c r="E135" s="51">
        <v>62000</v>
      </c>
      <c r="F135" s="120">
        <f t="shared" si="2"/>
        <v>434000</v>
      </c>
      <c r="G135" s="145" t="s">
        <v>103</v>
      </c>
      <c r="H135" s="67">
        <v>2</v>
      </c>
      <c r="I135" s="13"/>
    </row>
    <row r="136" spans="1:9" ht="12" x14ac:dyDescent="0.25">
      <c r="A136" s="140">
        <v>126</v>
      </c>
      <c r="B136" s="151">
        <v>100</v>
      </c>
      <c r="C136" s="152" t="s">
        <v>406</v>
      </c>
      <c r="D136" s="74" t="s">
        <v>534</v>
      </c>
      <c r="E136" s="51">
        <v>4000</v>
      </c>
      <c r="F136" s="120">
        <f t="shared" si="2"/>
        <v>400000</v>
      </c>
      <c r="G136" s="145" t="s">
        <v>103</v>
      </c>
      <c r="H136" s="67">
        <v>2</v>
      </c>
      <c r="I136" s="13"/>
    </row>
    <row r="137" spans="1:9" ht="12" x14ac:dyDescent="0.25">
      <c r="A137" s="140">
        <v>127</v>
      </c>
      <c r="B137" s="151">
        <v>100</v>
      </c>
      <c r="C137" s="152" t="s">
        <v>406</v>
      </c>
      <c r="D137" s="74" t="s">
        <v>387</v>
      </c>
      <c r="E137" s="51">
        <v>4000</v>
      </c>
      <c r="F137" s="120">
        <f t="shared" si="2"/>
        <v>400000</v>
      </c>
      <c r="G137" s="145" t="s">
        <v>103</v>
      </c>
      <c r="H137" s="67">
        <v>2</v>
      </c>
      <c r="I137" s="13"/>
    </row>
    <row r="138" spans="1:9" ht="12" x14ac:dyDescent="0.25">
      <c r="A138" s="140">
        <v>128</v>
      </c>
      <c r="B138" s="151">
        <v>50</v>
      </c>
      <c r="C138" s="152" t="s">
        <v>406</v>
      </c>
      <c r="D138" s="74" t="s">
        <v>388</v>
      </c>
      <c r="E138" s="51">
        <v>4000</v>
      </c>
      <c r="F138" s="120">
        <f t="shared" si="2"/>
        <v>200000</v>
      </c>
      <c r="G138" s="145" t="s">
        <v>103</v>
      </c>
      <c r="H138" s="67">
        <v>2</v>
      </c>
      <c r="I138" s="13"/>
    </row>
    <row r="139" spans="1:9" ht="12" x14ac:dyDescent="0.25">
      <c r="A139" s="140">
        <v>129</v>
      </c>
      <c r="B139" s="151">
        <v>100</v>
      </c>
      <c r="C139" s="152" t="s">
        <v>406</v>
      </c>
      <c r="D139" s="74" t="s">
        <v>535</v>
      </c>
      <c r="E139" s="51">
        <v>4000</v>
      </c>
      <c r="F139" s="120">
        <f t="shared" si="2"/>
        <v>400000</v>
      </c>
      <c r="G139" s="145" t="s">
        <v>103</v>
      </c>
      <c r="H139" s="67">
        <v>2</v>
      </c>
      <c r="I139" s="13"/>
    </row>
    <row r="140" spans="1:9" ht="12" x14ac:dyDescent="0.25">
      <c r="A140" s="140">
        <v>130</v>
      </c>
      <c r="B140" s="151">
        <v>100</v>
      </c>
      <c r="C140" s="152" t="s">
        <v>406</v>
      </c>
      <c r="D140" s="74" t="s">
        <v>536</v>
      </c>
      <c r="E140" s="51">
        <v>4000</v>
      </c>
      <c r="F140" s="120">
        <f t="shared" si="2"/>
        <v>400000</v>
      </c>
      <c r="G140" s="145" t="s">
        <v>103</v>
      </c>
      <c r="H140" s="67">
        <v>2</v>
      </c>
      <c r="I140" s="13"/>
    </row>
    <row r="141" spans="1:9" ht="12" x14ac:dyDescent="0.25">
      <c r="A141" s="140">
        <v>131</v>
      </c>
      <c r="B141" s="151">
        <v>100</v>
      </c>
      <c r="C141" s="152" t="s">
        <v>406</v>
      </c>
      <c r="D141" s="74" t="s">
        <v>537</v>
      </c>
      <c r="E141" s="51">
        <v>4000</v>
      </c>
      <c r="F141" s="120">
        <f t="shared" si="2"/>
        <v>400000</v>
      </c>
      <c r="G141" s="145" t="s">
        <v>103</v>
      </c>
      <c r="H141" s="67">
        <v>2</v>
      </c>
      <c r="I141" s="13"/>
    </row>
    <row r="142" spans="1:9" ht="12" x14ac:dyDescent="0.25">
      <c r="A142" s="140">
        <v>132</v>
      </c>
      <c r="B142" s="151">
        <v>100</v>
      </c>
      <c r="C142" s="152" t="s">
        <v>406</v>
      </c>
      <c r="D142" s="74" t="s">
        <v>538</v>
      </c>
      <c r="E142" s="51">
        <v>4000</v>
      </c>
      <c r="F142" s="120">
        <f t="shared" si="2"/>
        <v>400000</v>
      </c>
      <c r="G142" s="145" t="s">
        <v>103</v>
      </c>
      <c r="H142" s="67">
        <v>2</v>
      </c>
      <c r="I142" s="13"/>
    </row>
    <row r="143" spans="1:9" ht="12" x14ac:dyDescent="0.25">
      <c r="A143" s="140">
        <v>133</v>
      </c>
      <c r="B143" s="151">
        <v>40</v>
      </c>
      <c r="C143" s="152" t="s">
        <v>181</v>
      </c>
      <c r="D143" s="74" t="s">
        <v>389</v>
      </c>
      <c r="E143" s="51">
        <v>400</v>
      </c>
      <c r="F143" s="120">
        <f t="shared" si="2"/>
        <v>16000</v>
      </c>
      <c r="G143" s="145" t="s">
        <v>103</v>
      </c>
      <c r="H143" s="67">
        <v>2</v>
      </c>
      <c r="I143" s="13"/>
    </row>
    <row r="144" spans="1:9" ht="12" x14ac:dyDescent="0.25">
      <c r="A144" s="140">
        <v>134</v>
      </c>
      <c r="B144" s="151">
        <v>100</v>
      </c>
      <c r="C144" s="152" t="s">
        <v>181</v>
      </c>
      <c r="D144" s="74" t="s">
        <v>390</v>
      </c>
      <c r="E144" s="51">
        <v>1200</v>
      </c>
      <c r="F144" s="120">
        <f t="shared" si="2"/>
        <v>120000</v>
      </c>
      <c r="G144" s="145" t="s">
        <v>103</v>
      </c>
      <c r="H144" s="67">
        <v>2</v>
      </c>
      <c r="I144" s="13"/>
    </row>
    <row r="145" spans="1:9" ht="12" x14ac:dyDescent="0.25">
      <c r="A145" s="140">
        <v>135</v>
      </c>
      <c r="B145" s="151">
        <v>1</v>
      </c>
      <c r="C145" s="152" t="s">
        <v>198</v>
      </c>
      <c r="D145" s="73" t="s">
        <v>500</v>
      </c>
      <c r="E145" s="51">
        <v>150000</v>
      </c>
      <c r="F145" s="120">
        <f t="shared" si="2"/>
        <v>150000</v>
      </c>
      <c r="G145" s="145" t="s">
        <v>103</v>
      </c>
      <c r="H145" s="67">
        <v>2</v>
      </c>
      <c r="I145" s="13"/>
    </row>
    <row r="146" spans="1:9" ht="12" x14ac:dyDescent="0.25">
      <c r="A146" s="140">
        <v>136</v>
      </c>
      <c r="B146" s="151">
        <v>1</v>
      </c>
      <c r="C146" s="152" t="s">
        <v>198</v>
      </c>
      <c r="D146" s="73" t="s">
        <v>501</v>
      </c>
      <c r="E146" s="51">
        <v>150000</v>
      </c>
      <c r="F146" s="120">
        <f t="shared" si="2"/>
        <v>150000</v>
      </c>
      <c r="G146" s="145" t="s">
        <v>103</v>
      </c>
      <c r="H146" s="67">
        <v>2</v>
      </c>
      <c r="I146" s="13"/>
    </row>
    <row r="147" spans="1:9" ht="12" x14ac:dyDescent="0.25">
      <c r="A147" s="140">
        <v>137</v>
      </c>
      <c r="B147" s="151">
        <v>2</v>
      </c>
      <c r="C147" s="152" t="s">
        <v>181</v>
      </c>
      <c r="D147" s="73" t="s">
        <v>522</v>
      </c>
      <c r="E147" s="51">
        <v>48000</v>
      </c>
      <c r="F147" s="120">
        <f t="shared" si="2"/>
        <v>96000</v>
      </c>
      <c r="G147" s="145" t="s">
        <v>103</v>
      </c>
      <c r="H147" s="67">
        <v>2</v>
      </c>
      <c r="I147" s="13"/>
    </row>
    <row r="148" spans="1:9" ht="12" x14ac:dyDescent="0.25">
      <c r="A148" s="140">
        <v>138</v>
      </c>
      <c r="B148" s="151">
        <v>50</v>
      </c>
      <c r="C148" s="152" t="s">
        <v>181</v>
      </c>
      <c r="D148" s="74" t="s">
        <v>266</v>
      </c>
      <c r="E148" s="51">
        <v>8500</v>
      </c>
      <c r="F148" s="120">
        <f t="shared" si="2"/>
        <v>425000</v>
      </c>
      <c r="G148" s="145" t="s">
        <v>103</v>
      </c>
      <c r="H148" s="67">
        <v>2</v>
      </c>
      <c r="I148" s="13"/>
    </row>
    <row r="149" spans="1:9" ht="12" x14ac:dyDescent="0.25">
      <c r="A149" s="140">
        <v>139</v>
      </c>
      <c r="B149" s="151">
        <v>30</v>
      </c>
      <c r="C149" s="152" t="s">
        <v>181</v>
      </c>
      <c r="D149" s="74" t="s">
        <v>267</v>
      </c>
      <c r="E149" s="51">
        <v>8500</v>
      </c>
      <c r="F149" s="120">
        <f t="shared" si="2"/>
        <v>255000</v>
      </c>
      <c r="G149" s="145" t="s">
        <v>103</v>
      </c>
      <c r="H149" s="67">
        <v>2</v>
      </c>
      <c r="I149" s="13"/>
    </row>
    <row r="150" spans="1:9" ht="12" x14ac:dyDescent="0.25">
      <c r="A150" s="140">
        <v>140</v>
      </c>
      <c r="B150" s="151">
        <v>2</v>
      </c>
      <c r="C150" s="152" t="s">
        <v>181</v>
      </c>
      <c r="D150" s="74" t="s">
        <v>520</v>
      </c>
      <c r="E150" s="51">
        <v>48000</v>
      </c>
      <c r="F150" s="120">
        <f t="shared" si="2"/>
        <v>96000</v>
      </c>
      <c r="G150" s="145" t="s">
        <v>103</v>
      </c>
      <c r="H150" s="67">
        <v>2</v>
      </c>
      <c r="I150" s="13"/>
    </row>
    <row r="151" spans="1:9" ht="12" x14ac:dyDescent="0.25">
      <c r="A151" s="140">
        <v>141</v>
      </c>
      <c r="B151" s="151">
        <v>2</v>
      </c>
      <c r="C151" s="152" t="s">
        <v>181</v>
      </c>
      <c r="D151" s="74" t="s">
        <v>521</v>
      </c>
      <c r="E151" s="51">
        <v>48000</v>
      </c>
      <c r="F151" s="120">
        <f t="shared" si="2"/>
        <v>96000</v>
      </c>
      <c r="G151" s="145" t="s">
        <v>103</v>
      </c>
      <c r="H151" s="67">
        <v>2</v>
      </c>
      <c r="I151" s="13"/>
    </row>
    <row r="152" spans="1:9" ht="12" x14ac:dyDescent="0.25">
      <c r="A152" s="140">
        <v>142</v>
      </c>
      <c r="B152" s="151">
        <v>20</v>
      </c>
      <c r="C152" s="152" t="s">
        <v>181</v>
      </c>
      <c r="D152" s="74" t="s">
        <v>523</v>
      </c>
      <c r="E152" s="51">
        <v>13000</v>
      </c>
      <c r="F152" s="120">
        <f t="shared" si="2"/>
        <v>260000</v>
      </c>
      <c r="G152" s="145" t="s">
        <v>103</v>
      </c>
      <c r="H152" s="67">
        <v>2</v>
      </c>
      <c r="I152" s="13"/>
    </row>
    <row r="153" spans="1:9" ht="12" x14ac:dyDescent="0.25">
      <c r="A153" s="140">
        <v>143</v>
      </c>
      <c r="B153" s="151">
        <v>10</v>
      </c>
      <c r="C153" s="152" t="s">
        <v>201</v>
      </c>
      <c r="D153" s="74" t="s">
        <v>524</v>
      </c>
      <c r="E153" s="51">
        <v>25000</v>
      </c>
      <c r="F153" s="120">
        <f t="shared" si="2"/>
        <v>250000</v>
      </c>
      <c r="G153" s="145" t="s">
        <v>103</v>
      </c>
      <c r="H153" s="67">
        <v>2</v>
      </c>
      <c r="I153" s="13"/>
    </row>
    <row r="154" spans="1:9" ht="12" x14ac:dyDescent="0.25">
      <c r="A154" s="140">
        <v>144</v>
      </c>
      <c r="B154" s="151">
        <v>130</v>
      </c>
      <c r="C154" s="152" t="s">
        <v>181</v>
      </c>
      <c r="D154" s="74" t="s">
        <v>259</v>
      </c>
      <c r="E154" s="51">
        <v>6200</v>
      </c>
      <c r="F154" s="120">
        <f t="shared" si="2"/>
        <v>806000</v>
      </c>
      <c r="G154" s="145" t="s">
        <v>103</v>
      </c>
      <c r="H154" s="67">
        <v>2</v>
      </c>
      <c r="I154" s="13"/>
    </row>
    <row r="155" spans="1:9" ht="12" x14ac:dyDescent="0.25">
      <c r="A155" s="140">
        <v>145</v>
      </c>
      <c r="B155" s="151">
        <v>1</v>
      </c>
      <c r="C155" s="152" t="s">
        <v>181</v>
      </c>
      <c r="D155" s="74" t="s">
        <v>525</v>
      </c>
      <c r="E155" s="51">
        <v>580000</v>
      </c>
      <c r="F155" s="120">
        <f t="shared" si="2"/>
        <v>580000</v>
      </c>
      <c r="G155" s="145" t="s">
        <v>103</v>
      </c>
      <c r="H155" s="67">
        <v>2</v>
      </c>
      <c r="I155" s="13"/>
    </row>
    <row r="156" spans="1:9" ht="12" x14ac:dyDescent="0.25">
      <c r="A156" s="140">
        <v>146</v>
      </c>
      <c r="B156" s="151">
        <v>10</v>
      </c>
      <c r="C156" s="152" t="s">
        <v>181</v>
      </c>
      <c r="D156" s="74" t="s">
        <v>391</v>
      </c>
      <c r="E156" s="51">
        <v>35000</v>
      </c>
      <c r="F156" s="120">
        <f t="shared" si="2"/>
        <v>350000</v>
      </c>
      <c r="G156" s="145" t="s">
        <v>103</v>
      </c>
      <c r="H156" s="67">
        <v>2</v>
      </c>
      <c r="I156" s="13"/>
    </row>
    <row r="157" spans="1:9" ht="12" x14ac:dyDescent="0.25">
      <c r="A157" s="140">
        <v>147</v>
      </c>
      <c r="B157" s="151">
        <v>10</v>
      </c>
      <c r="C157" s="152" t="s">
        <v>372</v>
      </c>
      <c r="D157" s="74" t="s">
        <v>526</v>
      </c>
      <c r="E157" s="51">
        <v>28000</v>
      </c>
      <c r="F157" s="120">
        <f t="shared" si="2"/>
        <v>280000</v>
      </c>
      <c r="G157" s="145" t="s">
        <v>103</v>
      </c>
      <c r="H157" s="67">
        <v>2</v>
      </c>
      <c r="I157" s="13"/>
    </row>
    <row r="158" spans="1:9" ht="12" x14ac:dyDescent="0.25">
      <c r="A158" s="140">
        <v>148</v>
      </c>
      <c r="B158" s="151">
        <v>4</v>
      </c>
      <c r="C158" s="152" t="s">
        <v>181</v>
      </c>
      <c r="D158" s="74" t="s">
        <v>268</v>
      </c>
      <c r="E158" s="51">
        <v>28000</v>
      </c>
      <c r="F158" s="120">
        <f t="shared" si="2"/>
        <v>112000</v>
      </c>
      <c r="G158" s="145" t="s">
        <v>103</v>
      </c>
      <c r="H158" s="67">
        <v>2</v>
      </c>
      <c r="I158" s="13"/>
    </row>
    <row r="159" spans="1:9" ht="13.2" x14ac:dyDescent="0.25">
      <c r="A159" s="140">
        <v>149</v>
      </c>
      <c r="B159" s="153">
        <v>4</v>
      </c>
      <c r="C159" s="143" t="s">
        <v>181</v>
      </c>
      <c r="D159" s="73" t="s">
        <v>269</v>
      </c>
      <c r="E159" s="51">
        <v>28000</v>
      </c>
      <c r="F159" s="120">
        <f t="shared" si="2"/>
        <v>112000</v>
      </c>
      <c r="G159" s="145" t="s">
        <v>103</v>
      </c>
      <c r="H159" s="67">
        <v>2</v>
      </c>
      <c r="I159" s="13"/>
    </row>
    <row r="160" spans="1:9" ht="12" x14ac:dyDescent="0.25">
      <c r="A160" s="140">
        <v>150</v>
      </c>
      <c r="B160" s="147">
        <v>4</v>
      </c>
      <c r="C160" s="147" t="s">
        <v>181</v>
      </c>
      <c r="D160" s="75" t="s">
        <v>270</v>
      </c>
      <c r="E160" s="51">
        <v>28000</v>
      </c>
      <c r="F160" s="120">
        <f t="shared" si="2"/>
        <v>112000</v>
      </c>
      <c r="G160" s="145" t="s">
        <v>103</v>
      </c>
      <c r="H160" s="67">
        <v>2</v>
      </c>
      <c r="I160" s="13"/>
    </row>
    <row r="161" spans="1:9" ht="12" x14ac:dyDescent="0.25">
      <c r="A161" s="140">
        <v>151</v>
      </c>
      <c r="B161" s="147">
        <v>4</v>
      </c>
      <c r="C161" s="147" t="s">
        <v>181</v>
      </c>
      <c r="D161" s="75" t="s">
        <v>271</v>
      </c>
      <c r="E161" s="51">
        <v>28000</v>
      </c>
      <c r="F161" s="120">
        <f t="shared" si="2"/>
        <v>112000</v>
      </c>
      <c r="G161" s="145" t="s">
        <v>103</v>
      </c>
      <c r="H161" s="67">
        <v>2</v>
      </c>
      <c r="I161" s="13"/>
    </row>
    <row r="162" spans="1:9" ht="12" x14ac:dyDescent="0.25">
      <c r="A162" s="140">
        <v>152</v>
      </c>
      <c r="B162" s="147">
        <v>8</v>
      </c>
      <c r="C162" s="147" t="s">
        <v>181</v>
      </c>
      <c r="D162" s="75" t="s">
        <v>392</v>
      </c>
      <c r="E162" s="51">
        <v>26000</v>
      </c>
      <c r="F162" s="120">
        <f t="shared" si="2"/>
        <v>208000</v>
      </c>
      <c r="G162" s="145" t="s">
        <v>103</v>
      </c>
      <c r="H162" s="67">
        <v>2</v>
      </c>
      <c r="I162" s="13"/>
    </row>
    <row r="163" spans="1:9" ht="12" x14ac:dyDescent="0.25">
      <c r="A163" s="140">
        <v>153</v>
      </c>
      <c r="B163" s="147">
        <v>4</v>
      </c>
      <c r="C163" s="147" t="s">
        <v>181</v>
      </c>
      <c r="D163" s="75" t="s">
        <v>272</v>
      </c>
      <c r="E163" s="51">
        <v>42000</v>
      </c>
      <c r="F163" s="120">
        <f t="shared" si="2"/>
        <v>168000</v>
      </c>
      <c r="G163" s="145" t="s">
        <v>103</v>
      </c>
      <c r="H163" s="67">
        <v>2</v>
      </c>
      <c r="I163" s="13"/>
    </row>
    <row r="164" spans="1:9" ht="12" x14ac:dyDescent="0.25">
      <c r="A164" s="140">
        <v>154</v>
      </c>
      <c r="B164" s="147">
        <v>2</v>
      </c>
      <c r="C164" s="147" t="s">
        <v>194</v>
      </c>
      <c r="D164" s="75" t="s">
        <v>393</v>
      </c>
      <c r="E164" s="51">
        <v>32000</v>
      </c>
      <c r="F164" s="120">
        <f t="shared" si="2"/>
        <v>64000</v>
      </c>
      <c r="G164" s="145" t="s">
        <v>103</v>
      </c>
      <c r="H164" s="67">
        <v>2</v>
      </c>
      <c r="I164" s="13"/>
    </row>
    <row r="165" spans="1:9" ht="12" x14ac:dyDescent="0.25">
      <c r="A165" s="140">
        <v>155</v>
      </c>
      <c r="B165" s="154">
        <v>1</v>
      </c>
      <c r="C165" s="155" t="s">
        <v>181</v>
      </c>
      <c r="D165" s="68" t="s">
        <v>528</v>
      </c>
      <c r="E165" s="51">
        <v>210000</v>
      </c>
      <c r="F165" s="120">
        <f t="shared" si="2"/>
        <v>210000</v>
      </c>
      <c r="G165" s="145" t="s">
        <v>103</v>
      </c>
      <c r="H165" s="67">
        <v>2</v>
      </c>
      <c r="I165" s="13"/>
    </row>
    <row r="166" spans="1:9" ht="12" x14ac:dyDescent="0.25">
      <c r="A166" s="140">
        <v>156</v>
      </c>
      <c r="B166" s="154">
        <v>20</v>
      </c>
      <c r="C166" s="155" t="s">
        <v>181</v>
      </c>
      <c r="D166" s="68" t="s">
        <v>394</v>
      </c>
      <c r="E166" s="51">
        <v>3000</v>
      </c>
      <c r="F166" s="120">
        <f t="shared" ref="F166:F214" si="3">B166*E166</f>
        <v>60000</v>
      </c>
      <c r="G166" s="145" t="s">
        <v>103</v>
      </c>
      <c r="H166" s="67">
        <v>2</v>
      </c>
      <c r="I166" s="13"/>
    </row>
    <row r="167" spans="1:9" ht="12" x14ac:dyDescent="0.25">
      <c r="A167" s="140">
        <v>157</v>
      </c>
      <c r="B167" s="154">
        <v>2</v>
      </c>
      <c r="C167" s="155" t="s">
        <v>181</v>
      </c>
      <c r="D167" s="68" t="s">
        <v>395</v>
      </c>
      <c r="E167" s="51">
        <v>35000</v>
      </c>
      <c r="F167" s="120">
        <f t="shared" si="3"/>
        <v>70000</v>
      </c>
      <c r="G167" s="145" t="s">
        <v>103</v>
      </c>
      <c r="H167" s="67">
        <v>2</v>
      </c>
      <c r="I167" s="13"/>
    </row>
    <row r="168" spans="1:9" ht="12" x14ac:dyDescent="0.25">
      <c r="A168" s="140">
        <v>158</v>
      </c>
      <c r="B168" s="141">
        <v>2</v>
      </c>
      <c r="C168" s="141" t="s">
        <v>181</v>
      </c>
      <c r="D168" s="73" t="s">
        <v>506</v>
      </c>
      <c r="E168" s="51">
        <v>180000</v>
      </c>
      <c r="F168" s="120">
        <f>B168*E168</f>
        <v>360000</v>
      </c>
      <c r="G168" s="145" t="s">
        <v>103</v>
      </c>
      <c r="H168" s="67">
        <v>2</v>
      </c>
      <c r="I168" s="13"/>
    </row>
    <row r="169" spans="1:9" ht="12" x14ac:dyDescent="0.25">
      <c r="A169" s="140">
        <v>159</v>
      </c>
      <c r="B169" s="154">
        <v>1</v>
      </c>
      <c r="C169" s="155" t="s">
        <v>430</v>
      </c>
      <c r="D169" s="68" t="s">
        <v>396</v>
      </c>
      <c r="E169" s="51">
        <v>18000</v>
      </c>
      <c r="F169" s="120">
        <f t="shared" si="3"/>
        <v>18000</v>
      </c>
      <c r="G169" s="145" t="s">
        <v>103</v>
      </c>
      <c r="H169" s="67">
        <v>2</v>
      </c>
      <c r="I169" s="13"/>
    </row>
    <row r="170" spans="1:9" ht="12" x14ac:dyDescent="0.25">
      <c r="A170" s="140">
        <v>160</v>
      </c>
      <c r="B170" s="141">
        <v>10</v>
      </c>
      <c r="C170" s="141" t="s">
        <v>181</v>
      </c>
      <c r="D170" s="73" t="s">
        <v>401</v>
      </c>
      <c r="E170" s="51">
        <v>8000</v>
      </c>
      <c r="F170" s="120">
        <f>B170*E170</f>
        <v>80000</v>
      </c>
      <c r="G170" s="145" t="s">
        <v>103</v>
      </c>
      <c r="H170" s="67">
        <v>2</v>
      </c>
      <c r="I170" s="13"/>
    </row>
    <row r="171" spans="1:9" ht="12" x14ac:dyDescent="0.25">
      <c r="A171" s="140">
        <v>161</v>
      </c>
      <c r="B171" s="154">
        <v>10</v>
      </c>
      <c r="C171" s="155" t="s">
        <v>201</v>
      </c>
      <c r="D171" s="68" t="s">
        <v>258</v>
      </c>
      <c r="E171" s="51">
        <v>18000</v>
      </c>
      <c r="F171" s="120">
        <f t="shared" si="3"/>
        <v>180000</v>
      </c>
      <c r="G171" s="145" t="s">
        <v>103</v>
      </c>
      <c r="H171" s="67">
        <v>2</v>
      </c>
      <c r="I171" s="13"/>
    </row>
    <row r="172" spans="1:9" ht="12" x14ac:dyDescent="0.25">
      <c r="A172" s="140">
        <v>162</v>
      </c>
      <c r="B172" s="154">
        <v>10</v>
      </c>
      <c r="C172" s="155" t="s">
        <v>181</v>
      </c>
      <c r="D172" s="68" t="s">
        <v>365</v>
      </c>
      <c r="E172" s="51">
        <v>12500</v>
      </c>
      <c r="F172" s="120">
        <f t="shared" si="3"/>
        <v>125000</v>
      </c>
      <c r="G172" s="145" t="s">
        <v>103</v>
      </c>
      <c r="H172" s="67">
        <v>2</v>
      </c>
      <c r="I172" s="13"/>
    </row>
    <row r="173" spans="1:9" ht="12" x14ac:dyDescent="0.25">
      <c r="A173" s="140">
        <v>163</v>
      </c>
      <c r="B173" s="154">
        <v>4</v>
      </c>
      <c r="C173" s="155" t="s">
        <v>181</v>
      </c>
      <c r="D173" s="73" t="s">
        <v>499</v>
      </c>
      <c r="E173" s="51">
        <v>32000</v>
      </c>
      <c r="F173" s="120">
        <f t="shared" si="3"/>
        <v>128000</v>
      </c>
      <c r="G173" s="145" t="s">
        <v>103</v>
      </c>
      <c r="H173" s="67">
        <v>2</v>
      </c>
      <c r="I173" s="13"/>
    </row>
    <row r="174" spans="1:9" ht="12" x14ac:dyDescent="0.25">
      <c r="A174" s="140">
        <v>164</v>
      </c>
      <c r="B174" s="154">
        <v>8</v>
      </c>
      <c r="C174" s="156" t="s">
        <v>181</v>
      </c>
      <c r="D174" s="68" t="s">
        <v>397</v>
      </c>
      <c r="E174" s="51">
        <v>60000</v>
      </c>
      <c r="F174" s="120">
        <f t="shared" si="3"/>
        <v>480000</v>
      </c>
      <c r="G174" s="145" t="s">
        <v>103</v>
      </c>
      <c r="H174" s="67">
        <v>2</v>
      </c>
      <c r="I174" s="13"/>
    </row>
    <row r="175" spans="1:9" ht="12" x14ac:dyDescent="0.25">
      <c r="A175" s="140">
        <v>165</v>
      </c>
      <c r="B175" s="154">
        <v>50</v>
      </c>
      <c r="C175" s="156" t="s">
        <v>181</v>
      </c>
      <c r="D175" s="68" t="s">
        <v>398</v>
      </c>
      <c r="E175" s="51">
        <v>1500</v>
      </c>
      <c r="F175" s="120">
        <f t="shared" si="3"/>
        <v>75000</v>
      </c>
      <c r="G175" s="145" t="s">
        <v>103</v>
      </c>
      <c r="H175" s="67">
        <v>2</v>
      </c>
      <c r="I175" s="13"/>
    </row>
    <row r="176" spans="1:9" ht="12" x14ac:dyDescent="0.25">
      <c r="A176" s="140">
        <v>166</v>
      </c>
      <c r="B176" s="154">
        <v>2</v>
      </c>
      <c r="C176" s="155" t="s">
        <v>181</v>
      </c>
      <c r="D176" s="68" t="s">
        <v>527</v>
      </c>
      <c r="E176" s="51">
        <v>18000</v>
      </c>
      <c r="F176" s="120">
        <f t="shared" si="3"/>
        <v>36000</v>
      </c>
      <c r="G176" s="145" t="s">
        <v>103</v>
      </c>
      <c r="H176" s="67">
        <v>2</v>
      </c>
      <c r="I176" s="13"/>
    </row>
    <row r="177" spans="1:9" ht="12" x14ac:dyDescent="0.25">
      <c r="A177" s="140">
        <v>167</v>
      </c>
      <c r="B177" s="154">
        <v>4</v>
      </c>
      <c r="C177" s="155" t="s">
        <v>181</v>
      </c>
      <c r="D177" s="68" t="s">
        <v>399</v>
      </c>
      <c r="E177" s="51">
        <v>120000</v>
      </c>
      <c r="F177" s="120">
        <f t="shared" si="3"/>
        <v>480000</v>
      </c>
      <c r="G177" s="145" t="s">
        <v>103</v>
      </c>
      <c r="H177" s="67">
        <v>2</v>
      </c>
      <c r="I177" s="13"/>
    </row>
    <row r="178" spans="1:9" ht="12" x14ac:dyDescent="0.25">
      <c r="A178" s="140">
        <v>168</v>
      </c>
      <c r="B178" s="154">
        <v>10</v>
      </c>
      <c r="C178" s="155" t="s">
        <v>181</v>
      </c>
      <c r="D178" s="68" t="s">
        <v>400</v>
      </c>
      <c r="E178" s="51">
        <v>13500</v>
      </c>
      <c r="F178" s="120">
        <f>B178*E178</f>
        <v>135000</v>
      </c>
      <c r="G178" s="145" t="s">
        <v>103</v>
      </c>
      <c r="H178" s="67">
        <v>2</v>
      </c>
      <c r="I178" s="13"/>
    </row>
    <row r="179" spans="1:9" ht="12" x14ac:dyDescent="0.25">
      <c r="A179" s="140">
        <v>169</v>
      </c>
      <c r="B179" s="141">
        <v>30</v>
      </c>
      <c r="C179" s="141" t="s">
        <v>181</v>
      </c>
      <c r="D179" s="73" t="s">
        <v>505</v>
      </c>
      <c r="E179" s="51">
        <v>25000</v>
      </c>
      <c r="F179" s="120">
        <f>B179*E179</f>
        <v>750000</v>
      </c>
      <c r="G179" s="145" t="s">
        <v>103</v>
      </c>
      <c r="H179" s="67">
        <v>2</v>
      </c>
      <c r="I179" s="13"/>
    </row>
    <row r="180" spans="1:9" ht="12" x14ac:dyDescent="0.25">
      <c r="A180" s="140">
        <v>170</v>
      </c>
      <c r="B180" s="141">
        <v>2</v>
      </c>
      <c r="C180" s="141" t="s">
        <v>181</v>
      </c>
      <c r="D180" s="73" t="s">
        <v>503</v>
      </c>
      <c r="E180" s="51">
        <v>90000</v>
      </c>
      <c r="F180" s="120">
        <f t="shared" si="3"/>
        <v>180000</v>
      </c>
      <c r="G180" s="145" t="s">
        <v>103</v>
      </c>
      <c r="H180" s="67">
        <v>2</v>
      </c>
      <c r="I180" s="13"/>
    </row>
    <row r="181" spans="1:9" ht="12" x14ac:dyDescent="0.25">
      <c r="A181" s="140">
        <v>171</v>
      </c>
      <c r="B181" s="141">
        <v>2</v>
      </c>
      <c r="C181" s="141" t="s">
        <v>181</v>
      </c>
      <c r="D181" s="73" t="s">
        <v>529</v>
      </c>
      <c r="E181" s="51">
        <v>120000</v>
      </c>
      <c r="F181" s="120">
        <f t="shared" si="3"/>
        <v>240000</v>
      </c>
      <c r="G181" s="145" t="s">
        <v>103</v>
      </c>
      <c r="H181" s="67">
        <v>2</v>
      </c>
      <c r="I181" s="13"/>
    </row>
    <row r="182" spans="1:9" ht="12" x14ac:dyDescent="0.25">
      <c r="A182" s="140">
        <v>172</v>
      </c>
      <c r="B182" s="141">
        <v>2</v>
      </c>
      <c r="C182" s="141" t="s">
        <v>181</v>
      </c>
      <c r="D182" s="73" t="s">
        <v>530</v>
      </c>
      <c r="E182" s="51">
        <v>380000</v>
      </c>
      <c r="F182" s="120">
        <f t="shared" si="3"/>
        <v>760000</v>
      </c>
      <c r="G182" s="145" t="s">
        <v>103</v>
      </c>
      <c r="H182" s="67">
        <v>2</v>
      </c>
      <c r="I182" s="13"/>
    </row>
    <row r="183" spans="1:9" ht="12" x14ac:dyDescent="0.25">
      <c r="A183" s="140">
        <v>173</v>
      </c>
      <c r="B183" s="141">
        <v>100</v>
      </c>
      <c r="C183" s="141" t="s">
        <v>181</v>
      </c>
      <c r="D183" s="73" t="s">
        <v>402</v>
      </c>
      <c r="E183" s="51">
        <v>6500</v>
      </c>
      <c r="F183" s="120">
        <f t="shared" si="3"/>
        <v>650000</v>
      </c>
      <c r="G183" s="145" t="s">
        <v>103</v>
      </c>
      <c r="H183" s="67">
        <v>2</v>
      </c>
      <c r="I183" s="13"/>
    </row>
    <row r="184" spans="1:9" ht="12" x14ac:dyDescent="0.25">
      <c r="A184" s="140">
        <v>174</v>
      </c>
      <c r="B184" s="141">
        <v>20</v>
      </c>
      <c r="C184" s="141" t="s">
        <v>181</v>
      </c>
      <c r="D184" s="73" t="s">
        <v>404</v>
      </c>
      <c r="E184" s="51">
        <v>12000</v>
      </c>
      <c r="F184" s="120">
        <f>B184*E184</f>
        <v>240000</v>
      </c>
      <c r="G184" s="145" t="s">
        <v>103</v>
      </c>
      <c r="H184" s="67">
        <v>2</v>
      </c>
      <c r="I184" s="13"/>
    </row>
    <row r="185" spans="1:9" ht="12" x14ac:dyDescent="0.25">
      <c r="A185" s="140">
        <v>175</v>
      </c>
      <c r="B185" s="141">
        <v>50</v>
      </c>
      <c r="C185" s="141" t="s">
        <v>181</v>
      </c>
      <c r="D185" s="73" t="s">
        <v>541</v>
      </c>
      <c r="E185" s="51">
        <v>600</v>
      </c>
      <c r="F185" s="120">
        <f t="shared" si="3"/>
        <v>30000</v>
      </c>
      <c r="G185" s="145" t="s">
        <v>103</v>
      </c>
      <c r="H185" s="67">
        <v>2</v>
      </c>
      <c r="I185" s="13"/>
    </row>
    <row r="186" spans="1:9" ht="12" x14ac:dyDescent="0.25">
      <c r="A186" s="140">
        <v>176</v>
      </c>
      <c r="B186" s="141">
        <v>60</v>
      </c>
      <c r="C186" s="141" t="s">
        <v>181</v>
      </c>
      <c r="D186" s="73" t="s">
        <v>403</v>
      </c>
      <c r="E186" s="51">
        <v>14000</v>
      </c>
      <c r="F186" s="120">
        <f t="shared" si="3"/>
        <v>840000</v>
      </c>
      <c r="G186" s="145" t="s">
        <v>103</v>
      </c>
      <c r="H186" s="67">
        <v>2</v>
      </c>
      <c r="I186" s="13"/>
    </row>
    <row r="187" spans="1:9" ht="12" x14ac:dyDescent="0.25">
      <c r="A187" s="140">
        <v>177</v>
      </c>
      <c r="B187" s="141">
        <v>1</v>
      </c>
      <c r="C187" s="141" t="s">
        <v>181</v>
      </c>
      <c r="D187" s="73" t="s">
        <v>543</v>
      </c>
      <c r="E187" s="51">
        <v>145000</v>
      </c>
      <c r="F187" s="120">
        <f t="shared" si="3"/>
        <v>145000</v>
      </c>
      <c r="G187" s="145" t="s">
        <v>103</v>
      </c>
      <c r="H187" s="67">
        <v>2</v>
      </c>
      <c r="I187" s="13"/>
    </row>
    <row r="188" spans="1:9" ht="12" x14ac:dyDescent="0.25">
      <c r="A188" s="140">
        <v>178</v>
      </c>
      <c r="B188" s="141">
        <v>6</v>
      </c>
      <c r="C188" s="141" t="s">
        <v>181</v>
      </c>
      <c r="D188" s="73" t="s">
        <v>405</v>
      </c>
      <c r="E188" s="51">
        <v>105000</v>
      </c>
      <c r="F188" s="120">
        <f t="shared" si="3"/>
        <v>630000</v>
      </c>
      <c r="G188" s="145" t="s">
        <v>103</v>
      </c>
      <c r="H188" s="67">
        <v>2</v>
      </c>
      <c r="I188" s="13"/>
    </row>
    <row r="189" spans="1:9" ht="12" x14ac:dyDescent="0.25">
      <c r="A189" s="140">
        <v>179</v>
      </c>
      <c r="B189" s="141">
        <v>4</v>
      </c>
      <c r="C189" s="141" t="s">
        <v>181</v>
      </c>
      <c r="D189" s="73" t="s">
        <v>545</v>
      </c>
      <c r="E189" s="51">
        <v>35000</v>
      </c>
      <c r="F189" s="120">
        <f t="shared" si="3"/>
        <v>140000</v>
      </c>
      <c r="G189" s="145" t="s">
        <v>103</v>
      </c>
      <c r="H189" s="67">
        <v>2</v>
      </c>
      <c r="I189" s="13"/>
    </row>
    <row r="190" spans="1:9" ht="12" x14ac:dyDescent="0.25">
      <c r="A190" s="140">
        <v>180</v>
      </c>
      <c r="B190" s="141">
        <v>30</v>
      </c>
      <c r="C190" s="141" t="s">
        <v>406</v>
      </c>
      <c r="D190" s="73" t="s">
        <v>542</v>
      </c>
      <c r="E190" s="51">
        <v>5000</v>
      </c>
      <c r="F190" s="120">
        <f t="shared" si="3"/>
        <v>150000</v>
      </c>
      <c r="G190" s="145" t="s">
        <v>103</v>
      </c>
      <c r="H190" s="67">
        <v>2</v>
      </c>
      <c r="I190" s="13"/>
    </row>
    <row r="191" spans="1:9" ht="12" x14ac:dyDescent="0.25">
      <c r="A191" s="140">
        <v>181</v>
      </c>
      <c r="B191" s="141">
        <v>15</v>
      </c>
      <c r="C191" s="141" t="s">
        <v>181</v>
      </c>
      <c r="D191" s="73" t="s">
        <v>544</v>
      </c>
      <c r="E191" s="51">
        <v>7000</v>
      </c>
      <c r="F191" s="120">
        <f t="shared" si="3"/>
        <v>105000</v>
      </c>
      <c r="G191" s="145" t="s">
        <v>103</v>
      </c>
      <c r="H191" s="67">
        <v>2</v>
      </c>
      <c r="I191" s="13"/>
    </row>
    <row r="192" spans="1:9" ht="22.8" x14ac:dyDescent="0.25">
      <c r="A192" s="140">
        <v>182</v>
      </c>
      <c r="B192" s="141">
        <v>1</v>
      </c>
      <c r="C192" s="141" t="s">
        <v>181</v>
      </c>
      <c r="D192" s="78" t="s">
        <v>546</v>
      </c>
      <c r="E192" s="51">
        <v>780000</v>
      </c>
      <c r="F192" s="120">
        <f t="shared" si="3"/>
        <v>780000</v>
      </c>
      <c r="G192" s="145" t="s">
        <v>103</v>
      </c>
      <c r="H192" s="67">
        <v>2</v>
      </c>
      <c r="I192" s="13"/>
    </row>
    <row r="193" spans="1:9" ht="12" x14ac:dyDescent="0.25">
      <c r="A193" s="140">
        <v>183</v>
      </c>
      <c r="B193" s="141">
        <v>15</v>
      </c>
      <c r="C193" s="141" t="s">
        <v>181</v>
      </c>
      <c r="D193" s="79" t="s">
        <v>547</v>
      </c>
      <c r="E193" s="51">
        <v>52000</v>
      </c>
      <c r="F193" s="120">
        <f t="shared" si="3"/>
        <v>780000</v>
      </c>
      <c r="G193" s="145" t="s">
        <v>103</v>
      </c>
      <c r="H193" s="67">
        <v>2</v>
      </c>
      <c r="I193" s="13"/>
    </row>
    <row r="194" spans="1:9" ht="12" x14ac:dyDescent="0.25">
      <c r="A194" s="140">
        <v>184</v>
      </c>
      <c r="B194" s="141">
        <v>10</v>
      </c>
      <c r="C194" s="141" t="s">
        <v>207</v>
      </c>
      <c r="D194" s="73" t="s">
        <v>407</v>
      </c>
      <c r="E194" s="51">
        <v>85000</v>
      </c>
      <c r="F194" s="120">
        <f t="shared" si="3"/>
        <v>850000</v>
      </c>
      <c r="G194" s="145" t="s">
        <v>103</v>
      </c>
      <c r="H194" s="67">
        <v>2</v>
      </c>
      <c r="I194" s="13"/>
    </row>
    <row r="195" spans="1:9" ht="12" x14ac:dyDescent="0.25">
      <c r="A195" s="140">
        <v>185</v>
      </c>
      <c r="B195" s="141">
        <v>30</v>
      </c>
      <c r="C195" s="141" t="s">
        <v>181</v>
      </c>
      <c r="D195" s="73" t="s">
        <v>408</v>
      </c>
      <c r="E195" s="51">
        <v>10500</v>
      </c>
      <c r="F195" s="120">
        <f t="shared" si="3"/>
        <v>315000</v>
      </c>
      <c r="G195" s="145" t="s">
        <v>103</v>
      </c>
      <c r="H195" s="67">
        <v>2</v>
      </c>
      <c r="I195" s="13"/>
    </row>
    <row r="196" spans="1:9" ht="12" x14ac:dyDescent="0.25">
      <c r="A196" s="140">
        <v>186</v>
      </c>
      <c r="B196" s="141">
        <v>25</v>
      </c>
      <c r="C196" s="141" t="s">
        <v>204</v>
      </c>
      <c r="D196" s="73" t="s">
        <v>411</v>
      </c>
      <c r="E196" s="51">
        <v>40000</v>
      </c>
      <c r="F196" s="120">
        <f t="shared" si="3"/>
        <v>1000000</v>
      </c>
      <c r="G196" s="145" t="s">
        <v>103</v>
      </c>
      <c r="H196" s="67">
        <v>2</v>
      </c>
      <c r="I196" s="13"/>
    </row>
    <row r="197" spans="1:9" ht="12" x14ac:dyDescent="0.25">
      <c r="A197" s="140">
        <v>187</v>
      </c>
      <c r="B197" s="141">
        <v>30</v>
      </c>
      <c r="C197" s="141" t="s">
        <v>412</v>
      </c>
      <c r="D197" s="73" t="s">
        <v>540</v>
      </c>
      <c r="E197" s="51">
        <v>55000</v>
      </c>
      <c r="F197" s="120">
        <f t="shared" si="3"/>
        <v>1650000</v>
      </c>
      <c r="G197" s="145" t="s">
        <v>103</v>
      </c>
      <c r="H197" s="67">
        <v>2</v>
      </c>
      <c r="I197" s="13"/>
    </row>
    <row r="198" spans="1:9" ht="12" x14ac:dyDescent="0.25">
      <c r="A198" s="140">
        <v>188</v>
      </c>
      <c r="B198" s="141">
        <v>20</v>
      </c>
      <c r="C198" s="141" t="s">
        <v>181</v>
      </c>
      <c r="D198" s="73" t="s">
        <v>413</v>
      </c>
      <c r="E198" s="51">
        <v>22000</v>
      </c>
      <c r="F198" s="120">
        <f t="shared" si="3"/>
        <v>440000</v>
      </c>
      <c r="G198" s="145" t="s">
        <v>103</v>
      </c>
      <c r="H198" s="67">
        <v>2</v>
      </c>
      <c r="I198" s="13"/>
    </row>
    <row r="199" spans="1:9" ht="12" x14ac:dyDescent="0.25">
      <c r="A199" s="140">
        <v>189</v>
      </c>
      <c r="B199" s="141">
        <v>2</v>
      </c>
      <c r="C199" s="141" t="s">
        <v>409</v>
      </c>
      <c r="D199" s="73" t="s">
        <v>414</v>
      </c>
      <c r="E199" s="51">
        <v>20000</v>
      </c>
      <c r="F199" s="120">
        <f t="shared" si="3"/>
        <v>40000</v>
      </c>
      <c r="G199" s="145" t="s">
        <v>103</v>
      </c>
      <c r="H199" s="67">
        <v>2</v>
      </c>
      <c r="I199" s="13"/>
    </row>
    <row r="200" spans="1:9" ht="12" x14ac:dyDescent="0.25">
      <c r="A200" s="140">
        <v>190</v>
      </c>
      <c r="B200" s="141">
        <v>10</v>
      </c>
      <c r="C200" s="141" t="s">
        <v>409</v>
      </c>
      <c r="D200" s="73" t="s">
        <v>410</v>
      </c>
      <c r="E200" s="51">
        <v>55000</v>
      </c>
      <c r="F200" s="120">
        <f>B200*E200</f>
        <v>550000</v>
      </c>
      <c r="G200" s="145" t="s">
        <v>103</v>
      </c>
      <c r="H200" s="67">
        <v>2</v>
      </c>
      <c r="I200" s="13"/>
    </row>
    <row r="201" spans="1:9" ht="12" x14ac:dyDescent="0.25">
      <c r="A201" s="140">
        <v>191</v>
      </c>
      <c r="B201" s="141">
        <v>5</v>
      </c>
      <c r="C201" s="141" t="s">
        <v>181</v>
      </c>
      <c r="D201" s="73" t="s">
        <v>557</v>
      </c>
      <c r="E201" s="51">
        <v>75000</v>
      </c>
      <c r="F201" s="120">
        <f t="shared" si="3"/>
        <v>375000</v>
      </c>
      <c r="G201" s="145" t="s">
        <v>103</v>
      </c>
      <c r="H201" s="67">
        <v>2</v>
      </c>
      <c r="I201" s="13"/>
    </row>
    <row r="202" spans="1:9" ht="12" x14ac:dyDescent="0.25">
      <c r="A202" s="140">
        <v>192</v>
      </c>
      <c r="B202" s="141">
        <v>10</v>
      </c>
      <c r="C202" s="141" t="s">
        <v>559</v>
      </c>
      <c r="D202" s="73" t="s">
        <v>558</v>
      </c>
      <c r="E202" s="51">
        <v>25000</v>
      </c>
      <c r="F202" s="120">
        <f t="shared" si="3"/>
        <v>250000</v>
      </c>
      <c r="G202" s="145" t="s">
        <v>103</v>
      </c>
      <c r="H202" s="67">
        <v>2</v>
      </c>
      <c r="I202" s="13"/>
    </row>
    <row r="203" spans="1:9" ht="12" x14ac:dyDescent="0.25">
      <c r="A203" s="140">
        <v>193</v>
      </c>
      <c r="B203" s="141">
        <v>10</v>
      </c>
      <c r="C203" s="141" t="s">
        <v>181</v>
      </c>
      <c r="D203" s="73" t="s">
        <v>415</v>
      </c>
      <c r="E203" s="51">
        <v>1800</v>
      </c>
      <c r="F203" s="120">
        <f t="shared" si="3"/>
        <v>18000</v>
      </c>
      <c r="G203" s="145" t="s">
        <v>103</v>
      </c>
      <c r="H203" s="67">
        <v>2</v>
      </c>
      <c r="I203" s="13"/>
    </row>
    <row r="204" spans="1:9" ht="12" x14ac:dyDescent="0.25">
      <c r="A204" s="140">
        <v>194</v>
      </c>
      <c r="B204" s="141">
        <v>40</v>
      </c>
      <c r="C204" s="141" t="s">
        <v>181</v>
      </c>
      <c r="D204" s="73" t="s">
        <v>416</v>
      </c>
      <c r="E204" s="51">
        <v>22000</v>
      </c>
      <c r="F204" s="120">
        <f t="shared" si="3"/>
        <v>880000</v>
      </c>
      <c r="G204" s="145" t="s">
        <v>103</v>
      </c>
      <c r="H204" s="67">
        <v>2</v>
      </c>
      <c r="I204" s="13"/>
    </row>
    <row r="205" spans="1:9" ht="23.4" x14ac:dyDescent="0.25">
      <c r="A205" s="140">
        <v>195</v>
      </c>
      <c r="B205" s="141">
        <v>24</v>
      </c>
      <c r="C205" s="141" t="s">
        <v>181</v>
      </c>
      <c r="D205" s="75" t="s">
        <v>417</v>
      </c>
      <c r="E205" s="51">
        <v>28000</v>
      </c>
      <c r="F205" s="120">
        <f t="shared" si="3"/>
        <v>672000</v>
      </c>
      <c r="G205" s="145" t="s">
        <v>103</v>
      </c>
      <c r="H205" s="67">
        <v>2</v>
      </c>
      <c r="I205" s="13"/>
    </row>
    <row r="206" spans="1:9" ht="23.4" x14ac:dyDescent="0.25">
      <c r="A206" s="140">
        <v>196</v>
      </c>
      <c r="B206" s="141">
        <v>400</v>
      </c>
      <c r="C206" s="141" t="s">
        <v>418</v>
      </c>
      <c r="D206" s="75" t="s">
        <v>419</v>
      </c>
      <c r="E206" s="51">
        <v>25000</v>
      </c>
      <c r="F206" s="120">
        <f>B206*E206</f>
        <v>10000000</v>
      </c>
      <c r="G206" s="145" t="s">
        <v>103</v>
      </c>
      <c r="H206" s="67">
        <v>2</v>
      </c>
      <c r="I206" s="13"/>
    </row>
    <row r="207" spans="1:9" ht="12" x14ac:dyDescent="0.25">
      <c r="A207" s="140">
        <v>197</v>
      </c>
      <c r="B207" s="141">
        <v>2</v>
      </c>
      <c r="C207" s="141" t="s">
        <v>412</v>
      </c>
      <c r="D207" s="73" t="s">
        <v>420</v>
      </c>
      <c r="E207" s="51">
        <v>15000</v>
      </c>
      <c r="F207" s="120">
        <f t="shared" si="3"/>
        <v>30000</v>
      </c>
      <c r="G207" s="145" t="s">
        <v>103</v>
      </c>
      <c r="H207" s="67">
        <v>2</v>
      </c>
      <c r="I207" s="13"/>
    </row>
    <row r="208" spans="1:9" ht="12" x14ac:dyDescent="0.25">
      <c r="A208" s="140">
        <v>198</v>
      </c>
      <c r="B208" s="141">
        <v>2</v>
      </c>
      <c r="C208" s="141" t="s">
        <v>412</v>
      </c>
      <c r="D208" s="73" t="s">
        <v>421</v>
      </c>
      <c r="E208" s="51">
        <v>15000</v>
      </c>
      <c r="F208" s="120">
        <f t="shared" si="3"/>
        <v>30000</v>
      </c>
      <c r="G208" s="145" t="s">
        <v>103</v>
      </c>
      <c r="H208" s="67">
        <v>2</v>
      </c>
      <c r="I208" s="13"/>
    </row>
    <row r="209" spans="1:9" ht="12" x14ac:dyDescent="0.25">
      <c r="A209" s="140">
        <v>199</v>
      </c>
      <c r="B209" s="141">
        <v>10</v>
      </c>
      <c r="C209" s="141" t="s">
        <v>181</v>
      </c>
      <c r="D209" s="73" t="s">
        <v>422</v>
      </c>
      <c r="E209" s="51">
        <v>27500</v>
      </c>
      <c r="F209" s="120">
        <f t="shared" si="3"/>
        <v>275000</v>
      </c>
      <c r="G209" s="145" t="s">
        <v>103</v>
      </c>
      <c r="H209" s="67">
        <v>2</v>
      </c>
      <c r="I209" s="13"/>
    </row>
    <row r="210" spans="1:9" ht="12.75" customHeight="1" x14ac:dyDescent="0.25">
      <c r="A210" s="140">
        <v>200</v>
      </c>
      <c r="B210" s="141">
        <v>10</v>
      </c>
      <c r="C210" s="141" t="s">
        <v>181</v>
      </c>
      <c r="D210" s="73" t="s">
        <v>423</v>
      </c>
      <c r="E210" s="51">
        <v>25000</v>
      </c>
      <c r="F210" s="120">
        <f t="shared" si="3"/>
        <v>250000</v>
      </c>
      <c r="G210" s="145" t="s">
        <v>103</v>
      </c>
      <c r="H210" s="67">
        <v>2</v>
      </c>
      <c r="I210" s="13"/>
    </row>
    <row r="211" spans="1:9" ht="12" x14ac:dyDescent="0.25">
      <c r="A211" s="140">
        <v>201</v>
      </c>
      <c r="B211" s="141">
        <v>5</v>
      </c>
      <c r="C211" s="141" t="s">
        <v>181</v>
      </c>
      <c r="D211" s="73" t="s">
        <v>424</v>
      </c>
      <c r="E211" s="51">
        <v>32000</v>
      </c>
      <c r="F211" s="120">
        <f t="shared" si="3"/>
        <v>160000</v>
      </c>
      <c r="G211" s="145" t="s">
        <v>103</v>
      </c>
      <c r="H211" s="67">
        <v>2</v>
      </c>
      <c r="I211" s="13"/>
    </row>
    <row r="212" spans="1:9" ht="12.75" customHeight="1" x14ac:dyDescent="0.25">
      <c r="A212" s="140">
        <v>202</v>
      </c>
      <c r="B212" s="141">
        <v>20</v>
      </c>
      <c r="C212" s="141" t="s">
        <v>181</v>
      </c>
      <c r="D212" s="73" t="s">
        <v>556</v>
      </c>
      <c r="E212" s="51">
        <v>3500</v>
      </c>
      <c r="F212" s="120">
        <f t="shared" si="3"/>
        <v>70000</v>
      </c>
      <c r="G212" s="145" t="s">
        <v>103</v>
      </c>
      <c r="H212" s="67">
        <v>2</v>
      </c>
      <c r="I212" s="13"/>
    </row>
    <row r="213" spans="1:9" ht="12" x14ac:dyDescent="0.25">
      <c r="A213" s="140">
        <v>203</v>
      </c>
      <c r="B213" s="141">
        <v>2</v>
      </c>
      <c r="C213" s="141" t="s">
        <v>181</v>
      </c>
      <c r="D213" s="73" t="s">
        <v>425</v>
      </c>
      <c r="E213" s="51">
        <v>180000</v>
      </c>
      <c r="F213" s="120">
        <f t="shared" si="3"/>
        <v>360000</v>
      </c>
      <c r="G213" s="145" t="s">
        <v>103</v>
      </c>
      <c r="H213" s="67">
        <v>2</v>
      </c>
      <c r="I213" s="13"/>
    </row>
    <row r="214" spans="1:9" ht="12" x14ac:dyDescent="0.25">
      <c r="A214" s="140">
        <v>204</v>
      </c>
      <c r="B214" s="141">
        <v>30</v>
      </c>
      <c r="C214" s="141" t="s">
        <v>181</v>
      </c>
      <c r="D214" s="73" t="s">
        <v>426</v>
      </c>
      <c r="E214" s="51">
        <v>25000</v>
      </c>
      <c r="F214" s="120">
        <f t="shared" si="3"/>
        <v>750000</v>
      </c>
      <c r="G214" s="145" t="s">
        <v>103</v>
      </c>
      <c r="H214" s="67">
        <v>2</v>
      </c>
      <c r="I214" s="13"/>
    </row>
    <row r="215" spans="1:9" ht="12" x14ac:dyDescent="0.25">
      <c r="A215" s="140">
        <v>205</v>
      </c>
      <c r="B215" s="141">
        <v>500</v>
      </c>
      <c r="C215" s="141" t="s">
        <v>181</v>
      </c>
      <c r="D215" s="73" t="s">
        <v>429</v>
      </c>
      <c r="E215" s="51">
        <v>300</v>
      </c>
      <c r="F215" s="120">
        <f t="shared" ref="F215:F226" si="4">B215*E215</f>
        <v>150000</v>
      </c>
      <c r="G215" s="145" t="s">
        <v>103</v>
      </c>
      <c r="H215" s="67">
        <v>2</v>
      </c>
      <c r="I215" s="13"/>
    </row>
    <row r="216" spans="1:9" ht="12" x14ac:dyDescent="0.25">
      <c r="A216" s="140">
        <v>206</v>
      </c>
      <c r="B216" s="141">
        <v>2</v>
      </c>
      <c r="C216" s="141" t="s">
        <v>430</v>
      </c>
      <c r="D216" s="73" t="s">
        <v>431</v>
      </c>
      <c r="E216" s="51">
        <v>12000</v>
      </c>
      <c r="F216" s="120">
        <f t="shared" si="4"/>
        <v>24000</v>
      </c>
      <c r="G216" s="145" t="s">
        <v>103</v>
      </c>
      <c r="H216" s="67">
        <v>2</v>
      </c>
      <c r="I216" s="13"/>
    </row>
    <row r="217" spans="1:9" ht="12" x14ac:dyDescent="0.25">
      <c r="A217" s="140">
        <v>207</v>
      </c>
      <c r="B217" s="141">
        <v>2</v>
      </c>
      <c r="C217" s="141" t="s">
        <v>181</v>
      </c>
      <c r="D217" s="73" t="s">
        <v>427</v>
      </c>
      <c r="E217" s="51">
        <v>300000</v>
      </c>
      <c r="F217" s="120">
        <f t="shared" si="4"/>
        <v>600000</v>
      </c>
      <c r="G217" s="145" t="s">
        <v>103</v>
      </c>
      <c r="H217" s="67">
        <v>2</v>
      </c>
      <c r="I217" s="13"/>
    </row>
    <row r="218" spans="1:9" ht="12" x14ac:dyDescent="0.25">
      <c r="A218" s="140">
        <v>208</v>
      </c>
      <c r="B218" s="141">
        <v>5</v>
      </c>
      <c r="C218" s="141" t="s">
        <v>181</v>
      </c>
      <c r="D218" s="73" t="s">
        <v>560</v>
      </c>
      <c r="E218" s="51">
        <v>60000</v>
      </c>
      <c r="F218" s="120">
        <f t="shared" si="4"/>
        <v>300000</v>
      </c>
      <c r="G218" s="145" t="s">
        <v>103</v>
      </c>
      <c r="H218" s="67">
        <v>2</v>
      </c>
      <c r="I218" s="13"/>
    </row>
    <row r="219" spans="1:9" ht="12" x14ac:dyDescent="0.25">
      <c r="A219" s="140">
        <v>209</v>
      </c>
      <c r="B219" s="141">
        <v>5</v>
      </c>
      <c r="C219" s="141" t="s">
        <v>181</v>
      </c>
      <c r="D219" s="77" t="s">
        <v>567</v>
      </c>
      <c r="E219" s="51">
        <v>60000</v>
      </c>
      <c r="F219" s="120">
        <f t="shared" si="4"/>
        <v>300000</v>
      </c>
      <c r="G219" s="145" t="s">
        <v>103</v>
      </c>
      <c r="H219" s="67">
        <v>2</v>
      </c>
      <c r="I219" s="13"/>
    </row>
    <row r="220" spans="1:9" ht="12" x14ac:dyDescent="0.25">
      <c r="A220" s="140">
        <v>210</v>
      </c>
      <c r="B220" s="141">
        <v>10</v>
      </c>
      <c r="C220" s="141" t="s">
        <v>181</v>
      </c>
      <c r="D220" s="73" t="s">
        <v>428</v>
      </c>
      <c r="E220" s="51">
        <v>18000</v>
      </c>
      <c r="F220" s="120">
        <f t="shared" si="4"/>
        <v>180000</v>
      </c>
      <c r="G220" s="145" t="s">
        <v>103</v>
      </c>
      <c r="H220" s="67">
        <v>2</v>
      </c>
      <c r="I220" s="13"/>
    </row>
    <row r="221" spans="1:9" ht="12" x14ac:dyDescent="0.25">
      <c r="A221" s="140">
        <v>211</v>
      </c>
      <c r="B221" s="141">
        <v>1</v>
      </c>
      <c r="C221" s="141" t="s">
        <v>181</v>
      </c>
      <c r="D221" s="77" t="s">
        <v>561</v>
      </c>
      <c r="E221" s="51">
        <v>180000</v>
      </c>
      <c r="F221" s="120">
        <f t="shared" si="4"/>
        <v>180000</v>
      </c>
      <c r="G221" s="145" t="s">
        <v>103</v>
      </c>
      <c r="H221" s="67">
        <v>2</v>
      </c>
      <c r="I221" s="13"/>
    </row>
    <row r="222" spans="1:9" ht="12" x14ac:dyDescent="0.25">
      <c r="A222" s="140">
        <v>212</v>
      </c>
      <c r="B222" s="141">
        <v>10</v>
      </c>
      <c r="C222" s="141" t="s">
        <v>181</v>
      </c>
      <c r="D222" s="73" t="s">
        <v>432</v>
      </c>
      <c r="E222" s="51">
        <v>8800</v>
      </c>
      <c r="F222" s="120">
        <f t="shared" si="4"/>
        <v>88000</v>
      </c>
      <c r="G222" s="145" t="s">
        <v>103</v>
      </c>
      <c r="H222" s="67">
        <v>2</v>
      </c>
      <c r="I222" s="13"/>
    </row>
    <row r="223" spans="1:9" ht="12" x14ac:dyDescent="0.25">
      <c r="A223" s="140">
        <v>213</v>
      </c>
      <c r="B223" s="141">
        <v>20</v>
      </c>
      <c r="C223" s="141" t="s">
        <v>181</v>
      </c>
      <c r="D223" s="73" t="s">
        <v>433</v>
      </c>
      <c r="E223" s="51">
        <v>3000</v>
      </c>
      <c r="F223" s="120">
        <f t="shared" si="4"/>
        <v>60000</v>
      </c>
      <c r="G223" s="145" t="s">
        <v>103</v>
      </c>
      <c r="H223" s="67">
        <v>2</v>
      </c>
      <c r="I223" s="13"/>
    </row>
    <row r="224" spans="1:9" ht="12" x14ac:dyDescent="0.25">
      <c r="A224" s="140">
        <v>214</v>
      </c>
      <c r="B224" s="141">
        <v>30</v>
      </c>
      <c r="C224" s="141" t="s">
        <v>181</v>
      </c>
      <c r="D224" s="73" t="s">
        <v>434</v>
      </c>
      <c r="E224" s="51">
        <v>1500</v>
      </c>
      <c r="F224" s="120">
        <f t="shared" si="4"/>
        <v>45000</v>
      </c>
      <c r="G224" s="145" t="s">
        <v>103</v>
      </c>
      <c r="H224" s="67">
        <v>2</v>
      </c>
      <c r="I224" s="13"/>
    </row>
    <row r="225" spans="1:9" ht="12" x14ac:dyDescent="0.25">
      <c r="A225" s="140">
        <v>215</v>
      </c>
      <c r="B225" s="141">
        <v>5</v>
      </c>
      <c r="C225" s="141" t="s">
        <v>181</v>
      </c>
      <c r="D225" s="77" t="s">
        <v>562</v>
      </c>
      <c r="E225" s="51">
        <v>8000</v>
      </c>
      <c r="F225" s="120">
        <f t="shared" si="4"/>
        <v>40000</v>
      </c>
      <c r="G225" s="145" t="s">
        <v>103</v>
      </c>
      <c r="H225" s="67">
        <v>2</v>
      </c>
      <c r="I225" s="13"/>
    </row>
    <row r="226" spans="1:9" ht="12" x14ac:dyDescent="0.25">
      <c r="A226" s="140">
        <v>216</v>
      </c>
      <c r="B226" s="141">
        <v>5</v>
      </c>
      <c r="C226" s="141" t="s">
        <v>181</v>
      </c>
      <c r="D226" s="77" t="s">
        <v>563</v>
      </c>
      <c r="E226" s="51">
        <v>20000</v>
      </c>
      <c r="F226" s="120">
        <f t="shared" si="4"/>
        <v>100000</v>
      </c>
      <c r="G226" s="145" t="s">
        <v>103</v>
      </c>
      <c r="H226" s="67">
        <v>2</v>
      </c>
      <c r="I226" s="13"/>
    </row>
    <row r="227" spans="1:9" ht="12" x14ac:dyDescent="0.25">
      <c r="A227" s="140">
        <v>217</v>
      </c>
      <c r="B227" s="141">
        <v>1</v>
      </c>
      <c r="C227" s="141" t="s">
        <v>181</v>
      </c>
      <c r="D227" s="77" t="s">
        <v>564</v>
      </c>
      <c r="E227" s="51">
        <v>75000</v>
      </c>
      <c r="F227" s="120">
        <f t="shared" ref="F227:F276" si="5">B227*E227</f>
        <v>75000</v>
      </c>
      <c r="G227" s="145" t="s">
        <v>103</v>
      </c>
      <c r="H227" s="67">
        <v>2</v>
      </c>
      <c r="I227" s="13"/>
    </row>
    <row r="228" spans="1:9" ht="12" x14ac:dyDescent="0.25">
      <c r="A228" s="140">
        <v>218</v>
      </c>
      <c r="B228" s="141">
        <v>50</v>
      </c>
      <c r="C228" s="141" t="s">
        <v>181</v>
      </c>
      <c r="D228" s="73" t="s">
        <v>509</v>
      </c>
      <c r="E228" s="51">
        <v>7500</v>
      </c>
      <c r="F228" s="120">
        <f>B228*E228</f>
        <v>375000</v>
      </c>
      <c r="G228" s="145" t="s">
        <v>103</v>
      </c>
      <c r="H228" s="67">
        <v>2</v>
      </c>
      <c r="I228" s="13"/>
    </row>
    <row r="229" spans="1:9" ht="12" x14ac:dyDescent="0.25">
      <c r="A229" s="140">
        <v>219</v>
      </c>
      <c r="B229" s="141">
        <v>1</v>
      </c>
      <c r="C229" s="141" t="s">
        <v>181</v>
      </c>
      <c r="D229" s="77" t="s">
        <v>565</v>
      </c>
      <c r="E229" s="51">
        <v>75000</v>
      </c>
      <c r="F229" s="120">
        <f>B229*E229</f>
        <v>75000</v>
      </c>
      <c r="G229" s="145" t="s">
        <v>103</v>
      </c>
      <c r="H229" s="67">
        <v>2</v>
      </c>
      <c r="I229" s="13"/>
    </row>
    <row r="230" spans="1:9" ht="12" x14ac:dyDescent="0.25">
      <c r="A230" s="140">
        <v>220</v>
      </c>
      <c r="B230" s="141">
        <v>4</v>
      </c>
      <c r="C230" s="141" t="s">
        <v>181</v>
      </c>
      <c r="D230" s="73" t="s">
        <v>510</v>
      </c>
      <c r="E230" s="51">
        <v>25000</v>
      </c>
      <c r="F230" s="120">
        <f>B230*E230</f>
        <v>100000</v>
      </c>
      <c r="G230" s="145" t="s">
        <v>103</v>
      </c>
      <c r="H230" s="67">
        <v>2</v>
      </c>
      <c r="I230" s="13"/>
    </row>
    <row r="231" spans="1:9" ht="12" x14ac:dyDescent="0.25">
      <c r="A231" s="140">
        <v>221</v>
      </c>
      <c r="B231" s="141">
        <v>5</v>
      </c>
      <c r="C231" s="141" t="s">
        <v>181</v>
      </c>
      <c r="D231" s="77" t="s">
        <v>566</v>
      </c>
      <c r="E231" s="51">
        <v>18000</v>
      </c>
      <c r="F231" s="120">
        <f t="shared" si="5"/>
        <v>90000</v>
      </c>
      <c r="G231" s="145" t="s">
        <v>103</v>
      </c>
      <c r="H231" s="67">
        <v>2</v>
      </c>
      <c r="I231" s="13"/>
    </row>
    <row r="232" spans="1:9" ht="12" x14ac:dyDescent="0.25">
      <c r="A232" s="140">
        <v>222</v>
      </c>
      <c r="B232" s="141">
        <v>10</v>
      </c>
      <c r="C232" s="141" t="s">
        <v>181</v>
      </c>
      <c r="D232" s="73" t="s">
        <v>435</v>
      </c>
      <c r="E232" s="51">
        <v>20000</v>
      </c>
      <c r="F232" s="120">
        <f>B232*E232</f>
        <v>200000</v>
      </c>
      <c r="G232" s="145" t="s">
        <v>103</v>
      </c>
      <c r="H232" s="67">
        <v>2</v>
      </c>
      <c r="I232" s="13"/>
    </row>
    <row r="233" spans="1:9" ht="12" x14ac:dyDescent="0.25">
      <c r="A233" s="140">
        <v>223</v>
      </c>
      <c r="B233" s="141">
        <v>1</v>
      </c>
      <c r="C233" s="141" t="s">
        <v>181</v>
      </c>
      <c r="D233" s="77" t="s">
        <v>568</v>
      </c>
      <c r="E233" s="51">
        <v>1600000</v>
      </c>
      <c r="F233" s="120">
        <f t="shared" si="5"/>
        <v>1600000</v>
      </c>
      <c r="G233" s="145" t="s">
        <v>103</v>
      </c>
      <c r="H233" s="67">
        <v>2</v>
      </c>
      <c r="I233" s="13"/>
    </row>
    <row r="234" spans="1:9" ht="12" x14ac:dyDescent="0.25">
      <c r="A234" s="140">
        <v>224</v>
      </c>
      <c r="B234" s="141">
        <v>50</v>
      </c>
      <c r="C234" s="141" t="s">
        <v>181</v>
      </c>
      <c r="D234" s="80" t="s">
        <v>569</v>
      </c>
      <c r="E234" s="51">
        <v>1000</v>
      </c>
      <c r="F234" s="120">
        <f t="shared" si="5"/>
        <v>50000</v>
      </c>
      <c r="G234" s="145" t="s">
        <v>103</v>
      </c>
      <c r="H234" s="67">
        <v>2</v>
      </c>
      <c r="I234" s="13"/>
    </row>
    <row r="235" spans="1:9" ht="12" x14ac:dyDescent="0.25">
      <c r="A235" s="140">
        <v>225</v>
      </c>
      <c r="B235" s="141">
        <v>5</v>
      </c>
      <c r="C235" s="141" t="s">
        <v>181</v>
      </c>
      <c r="D235" s="80" t="s">
        <v>570</v>
      </c>
      <c r="E235" s="51">
        <v>30000</v>
      </c>
      <c r="F235" s="120">
        <f t="shared" si="5"/>
        <v>150000</v>
      </c>
      <c r="G235" s="145" t="s">
        <v>103</v>
      </c>
      <c r="H235" s="67">
        <v>2</v>
      </c>
      <c r="I235" s="13"/>
    </row>
    <row r="236" spans="1:9" ht="12" x14ac:dyDescent="0.25">
      <c r="A236" s="140">
        <v>226</v>
      </c>
      <c r="B236" s="141">
        <v>5</v>
      </c>
      <c r="C236" s="141" t="s">
        <v>181</v>
      </c>
      <c r="D236" s="73" t="s">
        <v>571</v>
      </c>
      <c r="E236" s="51">
        <v>6000</v>
      </c>
      <c r="F236" s="120">
        <f t="shared" si="5"/>
        <v>30000</v>
      </c>
      <c r="G236" s="145" t="s">
        <v>103</v>
      </c>
      <c r="H236" s="67">
        <v>2</v>
      </c>
      <c r="I236" s="13"/>
    </row>
    <row r="237" spans="1:9" ht="12" x14ac:dyDescent="0.25">
      <c r="A237" s="140">
        <v>227</v>
      </c>
      <c r="B237" s="141">
        <v>5</v>
      </c>
      <c r="C237" s="141" t="s">
        <v>181</v>
      </c>
      <c r="D237" s="77" t="s">
        <v>572</v>
      </c>
      <c r="E237" s="51">
        <v>17000</v>
      </c>
      <c r="F237" s="120">
        <f t="shared" si="5"/>
        <v>85000</v>
      </c>
      <c r="G237" s="145" t="s">
        <v>103</v>
      </c>
      <c r="H237" s="67">
        <v>2</v>
      </c>
      <c r="I237" s="13"/>
    </row>
    <row r="238" spans="1:9" ht="12" x14ac:dyDescent="0.25">
      <c r="A238" s="140">
        <v>228</v>
      </c>
      <c r="B238" s="141">
        <v>5</v>
      </c>
      <c r="C238" s="141" t="s">
        <v>181</v>
      </c>
      <c r="D238" s="77" t="s">
        <v>573</v>
      </c>
      <c r="E238" s="51">
        <v>17000</v>
      </c>
      <c r="F238" s="120">
        <f t="shared" si="5"/>
        <v>85000</v>
      </c>
      <c r="G238" s="145" t="s">
        <v>103</v>
      </c>
      <c r="H238" s="67">
        <v>2</v>
      </c>
      <c r="I238" s="13"/>
    </row>
    <row r="239" spans="1:9" ht="12" x14ac:dyDescent="0.25">
      <c r="A239" s="140">
        <v>229</v>
      </c>
      <c r="B239" s="141">
        <v>2</v>
      </c>
      <c r="C239" s="141" t="s">
        <v>181</v>
      </c>
      <c r="D239" s="77" t="s">
        <v>575</v>
      </c>
      <c r="E239" s="51">
        <v>25000</v>
      </c>
      <c r="F239" s="120">
        <f t="shared" si="5"/>
        <v>50000</v>
      </c>
      <c r="G239" s="145" t="s">
        <v>103</v>
      </c>
      <c r="H239" s="67">
        <v>2</v>
      </c>
      <c r="I239" s="13"/>
    </row>
    <row r="240" spans="1:9" ht="12" x14ac:dyDescent="0.25">
      <c r="A240" s="140">
        <v>230</v>
      </c>
      <c r="B240" s="141">
        <v>5</v>
      </c>
      <c r="C240" s="141" t="s">
        <v>181</v>
      </c>
      <c r="D240" s="80" t="s">
        <v>578</v>
      </c>
      <c r="E240" s="51">
        <v>25000</v>
      </c>
      <c r="F240" s="120">
        <f t="shared" si="5"/>
        <v>125000</v>
      </c>
      <c r="G240" s="145" t="s">
        <v>103</v>
      </c>
      <c r="H240" s="67">
        <v>2</v>
      </c>
      <c r="I240" s="13"/>
    </row>
    <row r="241" spans="1:9" ht="12" x14ac:dyDescent="0.25">
      <c r="A241" s="140">
        <v>231</v>
      </c>
      <c r="B241" s="141">
        <v>5</v>
      </c>
      <c r="C241" s="141" t="s">
        <v>181</v>
      </c>
      <c r="D241" s="80" t="s">
        <v>579</v>
      </c>
      <c r="E241" s="51">
        <v>25000</v>
      </c>
      <c r="F241" s="120">
        <f t="shared" si="5"/>
        <v>125000</v>
      </c>
      <c r="G241" s="145" t="s">
        <v>103</v>
      </c>
      <c r="H241" s="67">
        <v>2</v>
      </c>
      <c r="I241" s="13"/>
    </row>
    <row r="242" spans="1:9" ht="12" x14ac:dyDescent="0.25">
      <c r="A242" s="140">
        <v>232</v>
      </c>
      <c r="B242" s="141">
        <v>2</v>
      </c>
      <c r="C242" s="141" t="s">
        <v>181</v>
      </c>
      <c r="D242" s="80" t="s">
        <v>584</v>
      </c>
      <c r="E242" s="51">
        <v>11000</v>
      </c>
      <c r="F242" s="120">
        <f>B242*E242</f>
        <v>22000</v>
      </c>
      <c r="G242" s="145" t="s">
        <v>103</v>
      </c>
      <c r="H242" s="67">
        <v>2</v>
      </c>
      <c r="I242" s="13"/>
    </row>
    <row r="243" spans="1:9" ht="12" x14ac:dyDescent="0.25">
      <c r="A243" s="140">
        <v>233</v>
      </c>
      <c r="B243" s="141">
        <v>2</v>
      </c>
      <c r="C243" s="141" t="s">
        <v>181</v>
      </c>
      <c r="D243" s="77" t="s">
        <v>574</v>
      </c>
      <c r="E243" s="51">
        <v>40000</v>
      </c>
      <c r="F243" s="120">
        <f t="shared" si="5"/>
        <v>80000</v>
      </c>
      <c r="G243" s="145" t="s">
        <v>103</v>
      </c>
      <c r="H243" s="67">
        <v>2</v>
      </c>
      <c r="I243" s="13"/>
    </row>
    <row r="244" spans="1:9" ht="15.75" customHeight="1" x14ac:dyDescent="0.25">
      <c r="A244" s="140">
        <v>234</v>
      </c>
      <c r="B244" s="157">
        <v>5</v>
      </c>
      <c r="C244" s="141" t="s">
        <v>181</v>
      </c>
      <c r="D244" s="73" t="s">
        <v>438</v>
      </c>
      <c r="E244" s="69">
        <v>38000</v>
      </c>
      <c r="F244" s="69">
        <f t="shared" si="5"/>
        <v>190000</v>
      </c>
      <c r="G244" s="145" t="s">
        <v>103</v>
      </c>
      <c r="H244" s="67">
        <v>2</v>
      </c>
      <c r="I244" s="13"/>
    </row>
    <row r="245" spans="1:9" ht="12" x14ac:dyDescent="0.25">
      <c r="A245" s="140">
        <v>235</v>
      </c>
      <c r="B245" s="141">
        <v>40</v>
      </c>
      <c r="C245" s="141" t="s">
        <v>181</v>
      </c>
      <c r="D245" s="73" t="s">
        <v>439</v>
      </c>
      <c r="E245" s="51">
        <v>600</v>
      </c>
      <c r="F245" s="120">
        <f>B245*E245</f>
        <v>24000</v>
      </c>
      <c r="G245" s="145" t="s">
        <v>103</v>
      </c>
      <c r="H245" s="67">
        <v>2</v>
      </c>
      <c r="I245" s="13"/>
    </row>
    <row r="246" spans="1:9" ht="12" x14ac:dyDescent="0.25">
      <c r="A246" s="140">
        <v>236</v>
      </c>
      <c r="B246" s="141">
        <v>2</v>
      </c>
      <c r="C246" s="141" t="s">
        <v>181</v>
      </c>
      <c r="D246" s="73" t="s">
        <v>436</v>
      </c>
      <c r="E246" s="51">
        <v>70000</v>
      </c>
      <c r="F246" s="120">
        <f>B246*E246</f>
        <v>140000</v>
      </c>
      <c r="G246" s="145" t="s">
        <v>103</v>
      </c>
      <c r="H246" s="67">
        <v>2</v>
      </c>
      <c r="I246" s="13"/>
    </row>
    <row r="247" spans="1:9" ht="12" x14ac:dyDescent="0.25">
      <c r="A247" s="140">
        <v>237</v>
      </c>
      <c r="B247" s="141">
        <v>5</v>
      </c>
      <c r="C247" s="141" t="s">
        <v>181</v>
      </c>
      <c r="D247" s="73" t="s">
        <v>437</v>
      </c>
      <c r="E247" s="51">
        <v>19000</v>
      </c>
      <c r="F247" s="120">
        <f>B247*E247</f>
        <v>95000</v>
      </c>
      <c r="G247" s="145" t="s">
        <v>103</v>
      </c>
      <c r="H247" s="67">
        <v>2</v>
      </c>
      <c r="I247" s="13"/>
    </row>
    <row r="248" spans="1:9" ht="12" x14ac:dyDescent="0.25">
      <c r="A248" s="140">
        <v>238</v>
      </c>
      <c r="B248" s="141">
        <v>2</v>
      </c>
      <c r="C248" s="141" t="s">
        <v>181</v>
      </c>
      <c r="D248" s="80" t="s">
        <v>576</v>
      </c>
      <c r="E248" s="51">
        <v>30000</v>
      </c>
      <c r="F248" s="120">
        <f t="shared" si="5"/>
        <v>60000</v>
      </c>
      <c r="G248" s="145" t="s">
        <v>103</v>
      </c>
      <c r="H248" s="67">
        <v>2</v>
      </c>
      <c r="I248" s="13"/>
    </row>
    <row r="249" spans="1:9" ht="15.75" customHeight="1" x14ac:dyDescent="0.25">
      <c r="A249" s="140">
        <v>239</v>
      </c>
      <c r="B249" s="157">
        <v>2</v>
      </c>
      <c r="C249" s="141" t="s">
        <v>181</v>
      </c>
      <c r="D249" s="80" t="s">
        <v>577</v>
      </c>
      <c r="E249" s="69">
        <v>22000</v>
      </c>
      <c r="F249" s="69">
        <f t="shared" si="5"/>
        <v>44000</v>
      </c>
      <c r="G249" s="145" t="s">
        <v>103</v>
      </c>
      <c r="H249" s="67">
        <v>2</v>
      </c>
      <c r="I249" s="13"/>
    </row>
    <row r="250" spans="1:9" ht="12" x14ac:dyDescent="0.25">
      <c r="A250" s="140">
        <v>240</v>
      </c>
      <c r="B250" s="141">
        <v>5</v>
      </c>
      <c r="C250" s="141" t="s">
        <v>181</v>
      </c>
      <c r="D250" s="80" t="s">
        <v>580</v>
      </c>
      <c r="E250" s="51">
        <v>30000</v>
      </c>
      <c r="F250" s="120">
        <f t="shared" si="5"/>
        <v>150000</v>
      </c>
      <c r="G250" s="145" t="s">
        <v>103</v>
      </c>
      <c r="H250" s="67">
        <v>2</v>
      </c>
      <c r="I250" s="13"/>
    </row>
    <row r="251" spans="1:9" ht="12" x14ac:dyDescent="0.25">
      <c r="A251" s="140">
        <v>241</v>
      </c>
      <c r="B251" s="141">
        <v>5</v>
      </c>
      <c r="C251" s="141" t="s">
        <v>181</v>
      </c>
      <c r="D251" s="80" t="s">
        <v>581</v>
      </c>
      <c r="E251" s="51">
        <v>30000</v>
      </c>
      <c r="F251" s="120">
        <f t="shared" si="5"/>
        <v>150000</v>
      </c>
      <c r="G251" s="145" t="s">
        <v>103</v>
      </c>
      <c r="H251" s="67">
        <v>2</v>
      </c>
      <c r="I251" s="13"/>
    </row>
    <row r="252" spans="1:9" ht="12" x14ac:dyDescent="0.25">
      <c r="A252" s="140">
        <v>242</v>
      </c>
      <c r="B252" s="141">
        <v>5</v>
      </c>
      <c r="C252" s="141" t="s">
        <v>181</v>
      </c>
      <c r="D252" s="80" t="s">
        <v>582</v>
      </c>
      <c r="E252" s="51">
        <v>4000</v>
      </c>
      <c r="F252" s="120">
        <f t="shared" si="5"/>
        <v>20000</v>
      </c>
      <c r="G252" s="145" t="s">
        <v>103</v>
      </c>
      <c r="H252" s="67">
        <v>2</v>
      </c>
      <c r="I252" s="13"/>
    </row>
    <row r="253" spans="1:9" ht="12" x14ac:dyDescent="0.25">
      <c r="A253" s="140">
        <v>243</v>
      </c>
      <c r="B253" s="141">
        <v>10</v>
      </c>
      <c r="C253" s="141" t="s">
        <v>181</v>
      </c>
      <c r="D253" s="80" t="s">
        <v>583</v>
      </c>
      <c r="E253" s="51">
        <v>2500</v>
      </c>
      <c r="F253" s="120">
        <f t="shared" si="5"/>
        <v>25000</v>
      </c>
      <c r="G253" s="145" t="s">
        <v>103</v>
      </c>
      <c r="H253" s="67">
        <v>2</v>
      </c>
      <c r="I253" s="13"/>
    </row>
    <row r="254" spans="1:9" ht="12" x14ac:dyDescent="0.25">
      <c r="A254" s="140">
        <v>244</v>
      </c>
      <c r="B254" s="141">
        <v>10</v>
      </c>
      <c r="C254" s="141" t="s">
        <v>181</v>
      </c>
      <c r="D254" s="80" t="s">
        <v>585</v>
      </c>
      <c r="E254" s="51">
        <v>38000</v>
      </c>
      <c r="F254" s="120">
        <f t="shared" si="5"/>
        <v>380000</v>
      </c>
      <c r="G254" s="145" t="s">
        <v>103</v>
      </c>
      <c r="H254" s="67">
        <v>2</v>
      </c>
      <c r="I254" s="13"/>
    </row>
    <row r="255" spans="1:9" ht="12" x14ac:dyDescent="0.25">
      <c r="A255" s="140">
        <v>245</v>
      </c>
      <c r="B255" s="141">
        <v>5</v>
      </c>
      <c r="C255" s="141" t="s">
        <v>181</v>
      </c>
      <c r="D255" s="80" t="s">
        <v>586</v>
      </c>
      <c r="E255" s="51">
        <v>18000</v>
      </c>
      <c r="F255" s="120">
        <f t="shared" si="5"/>
        <v>90000</v>
      </c>
      <c r="G255" s="145" t="s">
        <v>103</v>
      </c>
      <c r="H255" s="67">
        <v>2</v>
      </c>
      <c r="I255" s="13"/>
    </row>
    <row r="256" spans="1:9" ht="12" x14ac:dyDescent="0.25">
      <c r="A256" s="140">
        <v>246</v>
      </c>
      <c r="B256" s="141">
        <v>3</v>
      </c>
      <c r="C256" s="141" t="s">
        <v>181</v>
      </c>
      <c r="D256" s="80" t="s">
        <v>587</v>
      </c>
      <c r="E256" s="51">
        <v>15000</v>
      </c>
      <c r="F256" s="120">
        <f t="shared" si="5"/>
        <v>45000</v>
      </c>
      <c r="G256" s="145" t="s">
        <v>103</v>
      </c>
      <c r="H256" s="67">
        <v>2</v>
      </c>
      <c r="I256" s="13"/>
    </row>
    <row r="257" spans="1:9" ht="12" x14ac:dyDescent="0.25">
      <c r="A257" s="140">
        <v>247</v>
      </c>
      <c r="B257" s="141">
        <v>1</v>
      </c>
      <c r="C257" s="141" t="s">
        <v>181</v>
      </c>
      <c r="D257" s="80" t="s">
        <v>588</v>
      </c>
      <c r="E257" s="51">
        <v>130000</v>
      </c>
      <c r="F257" s="120">
        <f t="shared" si="5"/>
        <v>130000</v>
      </c>
      <c r="G257" s="145" t="s">
        <v>103</v>
      </c>
      <c r="H257" s="67">
        <v>2</v>
      </c>
      <c r="I257" s="13"/>
    </row>
    <row r="258" spans="1:9" ht="12" x14ac:dyDescent="0.25">
      <c r="A258" s="140">
        <v>248</v>
      </c>
      <c r="B258" s="141">
        <v>1</v>
      </c>
      <c r="C258" s="141" t="s">
        <v>181</v>
      </c>
      <c r="D258" s="77" t="s">
        <v>589</v>
      </c>
      <c r="E258" s="51">
        <v>15000</v>
      </c>
      <c r="F258" s="120">
        <f t="shared" si="5"/>
        <v>15000</v>
      </c>
      <c r="G258" s="145" t="s">
        <v>103</v>
      </c>
      <c r="H258" s="67">
        <v>2</v>
      </c>
      <c r="I258" s="13"/>
    </row>
    <row r="259" spans="1:9" ht="12" x14ac:dyDescent="0.25">
      <c r="A259" s="140">
        <v>249</v>
      </c>
      <c r="B259" s="141">
        <v>1</v>
      </c>
      <c r="C259" s="141" t="s">
        <v>189</v>
      </c>
      <c r="D259" s="73" t="s">
        <v>440</v>
      </c>
      <c r="E259" s="51">
        <v>28000</v>
      </c>
      <c r="F259" s="120">
        <f t="shared" si="5"/>
        <v>28000</v>
      </c>
      <c r="G259" s="145" t="s">
        <v>103</v>
      </c>
      <c r="H259" s="67">
        <v>2</v>
      </c>
      <c r="I259" s="13"/>
    </row>
    <row r="260" spans="1:9" ht="12" x14ac:dyDescent="0.25">
      <c r="A260" s="140">
        <v>250</v>
      </c>
      <c r="B260" s="141">
        <v>12</v>
      </c>
      <c r="C260" s="141" t="s">
        <v>181</v>
      </c>
      <c r="D260" s="76" t="s">
        <v>511</v>
      </c>
      <c r="E260" s="51">
        <v>18000</v>
      </c>
      <c r="F260" s="120">
        <f t="shared" si="5"/>
        <v>216000</v>
      </c>
      <c r="G260" s="145" t="s">
        <v>103</v>
      </c>
      <c r="H260" s="67">
        <v>2</v>
      </c>
      <c r="I260" s="13"/>
    </row>
    <row r="261" spans="1:9" ht="12" x14ac:dyDescent="0.25">
      <c r="A261" s="140">
        <v>251</v>
      </c>
      <c r="B261" s="141">
        <v>15</v>
      </c>
      <c r="C261" s="141" t="s">
        <v>512</v>
      </c>
      <c r="D261" s="73" t="s">
        <v>513</v>
      </c>
      <c r="E261" s="51">
        <v>6000</v>
      </c>
      <c r="F261" s="120">
        <f t="shared" si="5"/>
        <v>90000</v>
      </c>
      <c r="G261" s="145" t="s">
        <v>103</v>
      </c>
      <c r="H261" s="67">
        <v>2</v>
      </c>
      <c r="I261" s="13"/>
    </row>
    <row r="262" spans="1:9" ht="12" x14ac:dyDescent="0.25">
      <c r="A262" s="140">
        <v>252</v>
      </c>
      <c r="B262" s="141">
        <v>100</v>
      </c>
      <c r="C262" s="141" t="s">
        <v>330</v>
      </c>
      <c r="D262" s="73" t="s">
        <v>514</v>
      </c>
      <c r="E262" s="51">
        <v>500</v>
      </c>
      <c r="F262" s="120">
        <f t="shared" si="5"/>
        <v>50000</v>
      </c>
      <c r="G262" s="145" t="s">
        <v>103</v>
      </c>
      <c r="H262" s="67">
        <v>2</v>
      </c>
      <c r="I262" s="13"/>
    </row>
    <row r="263" spans="1:9" ht="12" x14ac:dyDescent="0.25">
      <c r="A263" s="140">
        <v>253</v>
      </c>
      <c r="B263" s="141">
        <v>80</v>
      </c>
      <c r="C263" s="141" t="s">
        <v>181</v>
      </c>
      <c r="D263" s="73" t="s">
        <v>441</v>
      </c>
      <c r="E263" s="51">
        <v>800</v>
      </c>
      <c r="F263" s="120">
        <f t="shared" si="5"/>
        <v>64000</v>
      </c>
      <c r="G263" s="145" t="s">
        <v>103</v>
      </c>
      <c r="H263" s="67">
        <v>2</v>
      </c>
      <c r="I263" s="13"/>
    </row>
    <row r="264" spans="1:9" ht="12" x14ac:dyDescent="0.25">
      <c r="A264" s="140">
        <v>254</v>
      </c>
      <c r="B264" s="141">
        <v>10</v>
      </c>
      <c r="C264" s="141" t="s">
        <v>330</v>
      </c>
      <c r="D264" s="73" t="s">
        <v>548</v>
      </c>
      <c r="E264" s="51">
        <v>1000</v>
      </c>
      <c r="F264" s="120">
        <f t="shared" si="5"/>
        <v>10000</v>
      </c>
      <c r="G264" s="145" t="s">
        <v>103</v>
      </c>
      <c r="H264" s="67">
        <v>2</v>
      </c>
      <c r="I264" s="13"/>
    </row>
    <row r="265" spans="1:9" ht="12" x14ac:dyDescent="0.25">
      <c r="A265" s="140">
        <v>255</v>
      </c>
      <c r="B265" s="141">
        <v>40</v>
      </c>
      <c r="C265" s="141" t="s">
        <v>181</v>
      </c>
      <c r="D265" s="73" t="s">
        <v>549</v>
      </c>
      <c r="E265" s="51">
        <v>12000</v>
      </c>
      <c r="F265" s="120">
        <f t="shared" si="5"/>
        <v>480000</v>
      </c>
      <c r="G265" s="145" t="s">
        <v>103</v>
      </c>
      <c r="H265" s="67">
        <v>2</v>
      </c>
      <c r="I265" s="13"/>
    </row>
    <row r="266" spans="1:9" ht="12" x14ac:dyDescent="0.25">
      <c r="A266" s="140">
        <v>256</v>
      </c>
      <c r="B266" s="141">
        <v>20</v>
      </c>
      <c r="C266" s="141" t="s">
        <v>181</v>
      </c>
      <c r="D266" s="77" t="s">
        <v>550</v>
      </c>
      <c r="E266" s="51">
        <v>40000</v>
      </c>
      <c r="F266" s="120">
        <f t="shared" si="5"/>
        <v>800000</v>
      </c>
      <c r="G266" s="145" t="s">
        <v>103</v>
      </c>
      <c r="H266" s="67">
        <v>2</v>
      </c>
      <c r="I266" s="13"/>
    </row>
    <row r="267" spans="1:9" ht="12" x14ac:dyDescent="0.25">
      <c r="A267" s="140">
        <v>257</v>
      </c>
      <c r="B267" s="141">
        <v>10</v>
      </c>
      <c r="C267" s="141" t="s">
        <v>181</v>
      </c>
      <c r="D267" s="77" t="s">
        <v>552</v>
      </c>
      <c r="E267" s="51">
        <v>45000</v>
      </c>
      <c r="F267" s="120">
        <f t="shared" si="5"/>
        <v>450000</v>
      </c>
      <c r="G267" s="145" t="s">
        <v>103</v>
      </c>
      <c r="H267" s="67">
        <v>2</v>
      </c>
      <c r="I267" s="13"/>
    </row>
    <row r="268" spans="1:9" ht="12" x14ac:dyDescent="0.25">
      <c r="A268" s="140">
        <v>258</v>
      </c>
      <c r="B268" s="141">
        <v>3</v>
      </c>
      <c r="C268" s="141" t="s">
        <v>181</v>
      </c>
      <c r="D268" s="70" t="s">
        <v>551</v>
      </c>
      <c r="E268" s="51">
        <v>655000</v>
      </c>
      <c r="F268" s="120">
        <f t="shared" si="5"/>
        <v>1965000</v>
      </c>
      <c r="G268" s="145" t="s">
        <v>103</v>
      </c>
      <c r="H268" s="67">
        <v>2</v>
      </c>
      <c r="I268" s="13"/>
    </row>
    <row r="269" spans="1:9" ht="12" x14ac:dyDescent="0.25">
      <c r="A269" s="140">
        <v>259</v>
      </c>
      <c r="B269" s="141">
        <v>2</v>
      </c>
      <c r="C269" s="141" t="s">
        <v>181</v>
      </c>
      <c r="D269" s="73" t="s">
        <v>553</v>
      </c>
      <c r="E269" s="51">
        <v>95000</v>
      </c>
      <c r="F269" s="120">
        <f t="shared" si="5"/>
        <v>190000</v>
      </c>
      <c r="G269" s="145" t="s">
        <v>103</v>
      </c>
      <c r="H269" s="67">
        <v>2</v>
      </c>
      <c r="I269" s="13"/>
    </row>
    <row r="270" spans="1:9" ht="12" x14ac:dyDescent="0.25">
      <c r="A270" s="140">
        <v>260</v>
      </c>
      <c r="B270" s="141">
        <v>2</v>
      </c>
      <c r="C270" s="141"/>
      <c r="D270" s="73" t="s">
        <v>554</v>
      </c>
      <c r="E270" s="51">
        <v>27000</v>
      </c>
      <c r="F270" s="120">
        <f t="shared" si="5"/>
        <v>54000</v>
      </c>
      <c r="G270" s="145" t="s">
        <v>103</v>
      </c>
      <c r="H270" s="67">
        <v>2</v>
      </c>
      <c r="I270" s="13"/>
    </row>
    <row r="271" spans="1:9" ht="12" x14ac:dyDescent="0.25">
      <c r="A271" s="140">
        <v>261</v>
      </c>
      <c r="B271" s="141">
        <v>24</v>
      </c>
      <c r="C271" s="141" t="s">
        <v>181</v>
      </c>
      <c r="D271" s="73" t="s">
        <v>555</v>
      </c>
      <c r="E271" s="51">
        <v>1700</v>
      </c>
      <c r="F271" s="120">
        <f t="shared" si="5"/>
        <v>40800</v>
      </c>
      <c r="G271" s="145" t="s">
        <v>103</v>
      </c>
      <c r="H271" s="67">
        <v>2</v>
      </c>
      <c r="I271" s="13"/>
    </row>
    <row r="272" spans="1:9" ht="12" x14ac:dyDescent="0.25">
      <c r="A272" s="140">
        <v>262</v>
      </c>
      <c r="B272" s="141">
        <v>1</v>
      </c>
      <c r="C272" s="141" t="s">
        <v>181</v>
      </c>
      <c r="D272" s="73" t="s">
        <v>504</v>
      </c>
      <c r="E272" s="51">
        <v>50000</v>
      </c>
      <c r="F272" s="120">
        <f t="shared" si="5"/>
        <v>50000</v>
      </c>
      <c r="G272" s="145" t="s">
        <v>103</v>
      </c>
      <c r="H272" s="67">
        <v>2</v>
      </c>
      <c r="I272" s="13"/>
    </row>
    <row r="273" spans="1:9" ht="12" x14ac:dyDescent="0.25">
      <c r="A273" s="140">
        <v>263</v>
      </c>
      <c r="B273" s="141">
        <v>30</v>
      </c>
      <c r="C273" s="141" t="s">
        <v>181</v>
      </c>
      <c r="D273" s="73" t="s">
        <v>444</v>
      </c>
      <c r="E273" s="51">
        <v>29000</v>
      </c>
      <c r="F273" s="120">
        <f t="shared" si="5"/>
        <v>870000</v>
      </c>
      <c r="G273" s="145" t="s">
        <v>103</v>
      </c>
      <c r="H273" s="67">
        <v>2</v>
      </c>
      <c r="I273" s="13"/>
    </row>
    <row r="274" spans="1:9" ht="12" x14ac:dyDescent="0.25">
      <c r="A274" s="140">
        <v>264</v>
      </c>
      <c r="B274" s="141">
        <v>30</v>
      </c>
      <c r="C274" s="141" t="s">
        <v>181</v>
      </c>
      <c r="D274" s="73" t="s">
        <v>445</v>
      </c>
      <c r="E274" s="51">
        <v>38000</v>
      </c>
      <c r="F274" s="120">
        <f t="shared" si="5"/>
        <v>1140000</v>
      </c>
      <c r="G274" s="145" t="s">
        <v>103</v>
      </c>
      <c r="H274" s="67">
        <v>2</v>
      </c>
      <c r="I274" s="13"/>
    </row>
    <row r="275" spans="1:9" ht="12" x14ac:dyDescent="0.25">
      <c r="A275" s="140">
        <v>265</v>
      </c>
      <c r="B275" s="141">
        <v>25</v>
      </c>
      <c r="C275" s="141" t="s">
        <v>181</v>
      </c>
      <c r="D275" s="73" t="s">
        <v>493</v>
      </c>
      <c r="E275" s="51">
        <v>45000</v>
      </c>
      <c r="F275" s="120">
        <f t="shared" si="5"/>
        <v>1125000</v>
      </c>
      <c r="G275" s="145" t="s">
        <v>103</v>
      </c>
      <c r="H275" s="67">
        <v>2</v>
      </c>
      <c r="I275" s="13"/>
    </row>
    <row r="276" spans="1:9" ht="12" x14ac:dyDescent="0.25">
      <c r="A276" s="140">
        <v>266</v>
      </c>
      <c r="B276" s="141">
        <v>25</v>
      </c>
      <c r="C276" s="141" t="s">
        <v>181</v>
      </c>
      <c r="D276" s="73" t="s">
        <v>494</v>
      </c>
      <c r="E276" s="51">
        <v>20000</v>
      </c>
      <c r="F276" s="120">
        <f t="shared" si="5"/>
        <v>500000</v>
      </c>
      <c r="G276" s="145" t="s">
        <v>103</v>
      </c>
      <c r="H276" s="67">
        <v>2</v>
      </c>
      <c r="I276" s="13"/>
    </row>
    <row r="277" spans="1:9" ht="12" x14ac:dyDescent="0.25">
      <c r="A277" s="140">
        <v>267</v>
      </c>
      <c r="B277" s="141">
        <v>1</v>
      </c>
      <c r="C277" s="141" t="s">
        <v>182</v>
      </c>
      <c r="D277" s="73" t="s">
        <v>277</v>
      </c>
      <c r="E277" s="51">
        <v>2000000</v>
      </c>
      <c r="F277" s="120">
        <f t="shared" ref="F277:F286" si="6">B277*E277</f>
        <v>2000000</v>
      </c>
      <c r="G277" s="145" t="s">
        <v>103</v>
      </c>
      <c r="H277" s="67">
        <v>2</v>
      </c>
      <c r="I277" s="58"/>
    </row>
    <row r="278" spans="1:9" ht="12" x14ac:dyDescent="0.25">
      <c r="A278" s="140">
        <v>268</v>
      </c>
      <c r="B278" s="141">
        <v>10</v>
      </c>
      <c r="C278" s="141" t="s">
        <v>205</v>
      </c>
      <c r="D278" s="73" t="s">
        <v>442</v>
      </c>
      <c r="E278" s="51">
        <v>90000</v>
      </c>
      <c r="F278" s="120">
        <f t="shared" si="6"/>
        <v>900000</v>
      </c>
      <c r="G278" s="145" t="s">
        <v>103</v>
      </c>
      <c r="H278" s="67">
        <v>2</v>
      </c>
      <c r="I278" s="13"/>
    </row>
    <row r="279" spans="1:9" ht="12" x14ac:dyDescent="0.25">
      <c r="A279" s="140">
        <v>269</v>
      </c>
      <c r="B279" s="141">
        <v>8</v>
      </c>
      <c r="C279" s="141" t="s">
        <v>205</v>
      </c>
      <c r="D279" s="73" t="s">
        <v>273</v>
      </c>
      <c r="E279" s="51">
        <v>38000</v>
      </c>
      <c r="F279" s="120">
        <f t="shared" si="6"/>
        <v>304000</v>
      </c>
      <c r="G279" s="145" t="s">
        <v>103</v>
      </c>
      <c r="H279" s="67">
        <v>2</v>
      </c>
      <c r="I279" s="13"/>
    </row>
    <row r="280" spans="1:9" ht="12" x14ac:dyDescent="0.25">
      <c r="A280" s="140">
        <v>270</v>
      </c>
      <c r="B280" s="141">
        <v>35</v>
      </c>
      <c r="C280" s="141" t="s">
        <v>206</v>
      </c>
      <c r="D280" s="73" t="s">
        <v>274</v>
      </c>
      <c r="E280" s="51">
        <v>20000</v>
      </c>
      <c r="F280" s="120">
        <f t="shared" si="6"/>
        <v>700000</v>
      </c>
      <c r="G280" s="145" t="s">
        <v>103</v>
      </c>
      <c r="H280" s="67">
        <v>2</v>
      </c>
      <c r="I280" s="13"/>
    </row>
    <row r="281" spans="1:9" ht="12" x14ac:dyDescent="0.25">
      <c r="A281" s="140">
        <v>271</v>
      </c>
      <c r="B281" s="141">
        <v>2</v>
      </c>
      <c r="C281" s="141" t="s">
        <v>181</v>
      </c>
      <c r="D281" s="73" t="s">
        <v>275</v>
      </c>
      <c r="E281" s="51">
        <v>14000</v>
      </c>
      <c r="F281" s="120">
        <f t="shared" si="6"/>
        <v>28000</v>
      </c>
      <c r="G281" s="145" t="s">
        <v>103</v>
      </c>
      <c r="H281" s="67">
        <v>2</v>
      </c>
      <c r="I281" s="13"/>
    </row>
    <row r="282" spans="1:9" ht="12" x14ac:dyDescent="0.25">
      <c r="A282" s="140">
        <v>272</v>
      </c>
      <c r="B282" s="141">
        <v>2</v>
      </c>
      <c r="C282" s="141" t="s">
        <v>181</v>
      </c>
      <c r="D282" s="73" t="s">
        <v>276</v>
      </c>
      <c r="E282" s="51">
        <v>43000</v>
      </c>
      <c r="F282" s="120">
        <f t="shared" si="6"/>
        <v>86000</v>
      </c>
      <c r="G282" s="145" t="s">
        <v>103</v>
      </c>
      <c r="H282" s="67">
        <v>2</v>
      </c>
      <c r="I282" s="58"/>
    </row>
    <row r="283" spans="1:9" ht="12" x14ac:dyDescent="0.25">
      <c r="A283" s="140">
        <v>273</v>
      </c>
      <c r="B283" s="141">
        <v>3</v>
      </c>
      <c r="C283" s="141" t="s">
        <v>181</v>
      </c>
      <c r="D283" s="73" t="s">
        <v>443</v>
      </c>
      <c r="E283" s="51">
        <v>40000</v>
      </c>
      <c r="F283" s="120">
        <f t="shared" si="6"/>
        <v>120000</v>
      </c>
      <c r="G283" s="145" t="s">
        <v>103</v>
      </c>
      <c r="H283" s="67">
        <v>2</v>
      </c>
      <c r="I283" s="13"/>
    </row>
    <row r="284" spans="1:9" ht="12" x14ac:dyDescent="0.25">
      <c r="A284" s="140">
        <v>274</v>
      </c>
      <c r="B284" s="141">
        <v>10</v>
      </c>
      <c r="C284" s="141" t="s">
        <v>193</v>
      </c>
      <c r="D284" s="73" t="s">
        <v>278</v>
      </c>
      <c r="E284" s="51">
        <v>380000</v>
      </c>
      <c r="F284" s="120">
        <f t="shared" si="6"/>
        <v>3800000</v>
      </c>
      <c r="G284" s="145" t="s">
        <v>103</v>
      </c>
      <c r="H284" s="67">
        <v>2</v>
      </c>
      <c r="I284" s="13"/>
    </row>
    <row r="285" spans="1:9" ht="12" x14ac:dyDescent="0.25">
      <c r="A285" s="140">
        <v>275</v>
      </c>
      <c r="B285" s="141">
        <v>5</v>
      </c>
      <c r="C285" s="141" t="s">
        <v>193</v>
      </c>
      <c r="D285" s="73" t="s">
        <v>279</v>
      </c>
      <c r="E285" s="51">
        <v>380000</v>
      </c>
      <c r="F285" s="120">
        <f t="shared" si="6"/>
        <v>1900000</v>
      </c>
      <c r="G285" s="145" t="s">
        <v>103</v>
      </c>
      <c r="H285" s="67">
        <v>2</v>
      </c>
      <c r="I285" s="13"/>
    </row>
    <row r="286" spans="1:9" ht="12" x14ac:dyDescent="0.25">
      <c r="A286" s="140">
        <v>276</v>
      </c>
      <c r="B286" s="141">
        <v>5</v>
      </c>
      <c r="C286" s="141" t="s">
        <v>193</v>
      </c>
      <c r="D286" s="73" t="s">
        <v>280</v>
      </c>
      <c r="E286" s="51">
        <v>38000</v>
      </c>
      <c r="F286" s="120">
        <f t="shared" si="6"/>
        <v>190000</v>
      </c>
      <c r="G286" s="145" t="s">
        <v>103</v>
      </c>
      <c r="H286" s="67">
        <v>2</v>
      </c>
      <c r="I286" s="13"/>
    </row>
    <row r="287" spans="1:9" ht="12" x14ac:dyDescent="0.25">
      <c r="A287" s="140">
        <v>277</v>
      </c>
      <c r="B287" s="141">
        <v>4</v>
      </c>
      <c r="C287" s="141" t="s">
        <v>181</v>
      </c>
      <c r="D287" s="73" t="s">
        <v>281</v>
      </c>
      <c r="E287" s="51">
        <v>32000</v>
      </c>
      <c r="F287" s="120">
        <f t="shared" ref="F287:F304" si="7">B287*E288</f>
        <v>30000</v>
      </c>
      <c r="G287" s="145" t="s">
        <v>103</v>
      </c>
      <c r="H287" s="67">
        <v>2</v>
      </c>
      <c r="I287" s="13"/>
    </row>
    <row r="288" spans="1:9" ht="12" x14ac:dyDescent="0.25">
      <c r="A288" s="140">
        <v>278</v>
      </c>
      <c r="B288" s="141">
        <v>2</v>
      </c>
      <c r="C288" s="141" t="s">
        <v>198</v>
      </c>
      <c r="D288" s="73" t="s">
        <v>282</v>
      </c>
      <c r="E288" s="51">
        <v>7500</v>
      </c>
      <c r="F288" s="120">
        <f t="shared" si="7"/>
        <v>34000</v>
      </c>
      <c r="G288" s="145" t="s">
        <v>103</v>
      </c>
      <c r="H288" s="67">
        <v>2</v>
      </c>
      <c r="I288" s="13"/>
    </row>
    <row r="289" spans="1:9" ht="12" x14ac:dyDescent="0.25">
      <c r="A289" s="140">
        <v>279</v>
      </c>
      <c r="B289" s="141">
        <v>5</v>
      </c>
      <c r="C289" s="141" t="s">
        <v>181</v>
      </c>
      <c r="D289" s="73" t="s">
        <v>283</v>
      </c>
      <c r="E289" s="51">
        <v>17000</v>
      </c>
      <c r="F289" s="120">
        <f t="shared" si="7"/>
        <v>90000</v>
      </c>
      <c r="G289" s="145" t="s">
        <v>103</v>
      </c>
      <c r="H289" s="67">
        <v>2</v>
      </c>
      <c r="I289" s="13"/>
    </row>
    <row r="290" spans="1:9" ht="12" x14ac:dyDescent="0.25">
      <c r="A290" s="140">
        <v>280</v>
      </c>
      <c r="B290" s="141">
        <v>5</v>
      </c>
      <c r="C290" s="141" t="s">
        <v>181</v>
      </c>
      <c r="D290" s="73" t="s">
        <v>284</v>
      </c>
      <c r="E290" s="51">
        <v>18000</v>
      </c>
      <c r="F290" s="120">
        <f t="shared" si="7"/>
        <v>95000</v>
      </c>
      <c r="G290" s="145" t="s">
        <v>103</v>
      </c>
      <c r="H290" s="67">
        <v>2</v>
      </c>
      <c r="I290" s="13"/>
    </row>
    <row r="291" spans="1:9" ht="12" x14ac:dyDescent="0.25">
      <c r="A291" s="140">
        <v>281</v>
      </c>
      <c r="B291" s="141">
        <v>5</v>
      </c>
      <c r="C291" s="141" t="s">
        <v>181</v>
      </c>
      <c r="D291" s="73" t="s">
        <v>285</v>
      </c>
      <c r="E291" s="51">
        <v>19000</v>
      </c>
      <c r="F291" s="120">
        <f t="shared" si="7"/>
        <v>72500</v>
      </c>
      <c r="G291" s="145" t="s">
        <v>103</v>
      </c>
      <c r="H291" s="67">
        <v>2</v>
      </c>
      <c r="I291" s="13"/>
    </row>
    <row r="292" spans="1:9" ht="12" x14ac:dyDescent="0.25">
      <c r="A292" s="140">
        <v>282</v>
      </c>
      <c r="B292" s="141">
        <v>10</v>
      </c>
      <c r="C292" s="141" t="s">
        <v>181</v>
      </c>
      <c r="D292" s="73" t="s">
        <v>286</v>
      </c>
      <c r="E292" s="51">
        <v>14500</v>
      </c>
      <c r="F292" s="120">
        <f t="shared" si="7"/>
        <v>50000</v>
      </c>
      <c r="G292" s="145" t="s">
        <v>103</v>
      </c>
      <c r="H292" s="67">
        <v>2</v>
      </c>
      <c r="I292" s="13"/>
    </row>
    <row r="293" spans="1:9" ht="12" x14ac:dyDescent="0.25">
      <c r="A293" s="140">
        <v>283</v>
      </c>
      <c r="B293" s="141">
        <v>5</v>
      </c>
      <c r="C293" s="141" t="s">
        <v>181</v>
      </c>
      <c r="D293" s="73" t="s">
        <v>446</v>
      </c>
      <c r="E293" s="51">
        <v>5000</v>
      </c>
      <c r="F293" s="120">
        <f t="shared" si="7"/>
        <v>30000</v>
      </c>
      <c r="G293" s="145" t="s">
        <v>103</v>
      </c>
      <c r="H293" s="67">
        <v>2</v>
      </c>
      <c r="I293" s="13"/>
    </row>
    <row r="294" spans="1:9" ht="12" x14ac:dyDescent="0.25">
      <c r="A294" s="140">
        <v>284</v>
      </c>
      <c r="B294" s="141">
        <v>5</v>
      </c>
      <c r="C294" s="141" t="s">
        <v>181</v>
      </c>
      <c r="D294" s="73" t="s">
        <v>287</v>
      </c>
      <c r="E294" s="51">
        <v>6000</v>
      </c>
      <c r="F294" s="120">
        <f t="shared" si="7"/>
        <v>50000</v>
      </c>
      <c r="G294" s="145" t="s">
        <v>103</v>
      </c>
      <c r="H294" s="67">
        <v>2</v>
      </c>
      <c r="I294" s="13"/>
    </row>
    <row r="295" spans="1:9" ht="12" x14ac:dyDescent="0.25">
      <c r="A295" s="140">
        <v>285</v>
      </c>
      <c r="B295" s="141">
        <v>5</v>
      </c>
      <c r="C295" s="141" t="s">
        <v>181</v>
      </c>
      <c r="D295" s="73" t="s">
        <v>288</v>
      </c>
      <c r="E295" s="51">
        <v>10000</v>
      </c>
      <c r="F295" s="120">
        <f t="shared" si="7"/>
        <v>70000</v>
      </c>
      <c r="G295" s="145" t="s">
        <v>103</v>
      </c>
      <c r="H295" s="67">
        <v>2</v>
      </c>
      <c r="I295" s="13"/>
    </row>
    <row r="296" spans="1:9" ht="12" x14ac:dyDescent="0.25">
      <c r="A296" s="140">
        <v>286</v>
      </c>
      <c r="B296" s="141">
        <v>5</v>
      </c>
      <c r="C296" s="141" t="s">
        <v>181</v>
      </c>
      <c r="D296" s="73" t="s">
        <v>447</v>
      </c>
      <c r="E296" s="51">
        <v>14000</v>
      </c>
      <c r="F296" s="120">
        <f t="shared" si="7"/>
        <v>125000</v>
      </c>
      <c r="G296" s="145" t="s">
        <v>103</v>
      </c>
      <c r="H296" s="67">
        <v>2</v>
      </c>
      <c r="I296" s="13"/>
    </row>
    <row r="297" spans="1:9" ht="12" x14ac:dyDescent="0.25">
      <c r="A297" s="140">
        <v>287</v>
      </c>
      <c r="B297" s="141">
        <v>3</v>
      </c>
      <c r="C297" s="141" t="s">
        <v>208</v>
      </c>
      <c r="D297" s="73" t="s">
        <v>289</v>
      </c>
      <c r="E297" s="51">
        <v>25000</v>
      </c>
      <c r="F297" s="120">
        <f t="shared" si="7"/>
        <v>39000</v>
      </c>
      <c r="G297" s="145" t="s">
        <v>103</v>
      </c>
      <c r="H297" s="67">
        <v>2</v>
      </c>
      <c r="I297" s="13"/>
    </row>
    <row r="298" spans="1:9" ht="12" x14ac:dyDescent="0.25">
      <c r="A298" s="140">
        <v>288</v>
      </c>
      <c r="B298" s="141">
        <v>3</v>
      </c>
      <c r="C298" s="141" t="s">
        <v>208</v>
      </c>
      <c r="D298" s="73" t="s">
        <v>290</v>
      </c>
      <c r="E298" s="51">
        <v>13000</v>
      </c>
      <c r="F298" s="120">
        <f t="shared" si="7"/>
        <v>14700</v>
      </c>
      <c r="G298" s="145" t="s">
        <v>103</v>
      </c>
      <c r="H298" s="67">
        <v>2</v>
      </c>
      <c r="I298" s="13"/>
    </row>
    <row r="299" spans="1:9" ht="12" x14ac:dyDescent="0.25">
      <c r="A299" s="140">
        <v>289</v>
      </c>
      <c r="B299" s="141">
        <v>3</v>
      </c>
      <c r="C299" s="141" t="s">
        <v>181</v>
      </c>
      <c r="D299" s="73" t="s">
        <v>448</v>
      </c>
      <c r="E299" s="51">
        <v>4900</v>
      </c>
      <c r="F299" s="120">
        <f t="shared" si="7"/>
        <v>23400</v>
      </c>
      <c r="G299" s="145" t="s">
        <v>103</v>
      </c>
      <c r="H299" s="67">
        <v>2</v>
      </c>
      <c r="I299" s="13"/>
    </row>
    <row r="300" spans="1:9" ht="12" x14ac:dyDescent="0.25">
      <c r="A300" s="140">
        <v>290</v>
      </c>
      <c r="B300" s="141">
        <v>3</v>
      </c>
      <c r="C300" s="141" t="s">
        <v>200</v>
      </c>
      <c r="D300" s="73" t="s">
        <v>449</v>
      </c>
      <c r="E300" s="51">
        <v>7800</v>
      </c>
      <c r="F300" s="120">
        <f t="shared" si="7"/>
        <v>33000</v>
      </c>
      <c r="G300" s="145" t="s">
        <v>103</v>
      </c>
      <c r="H300" s="67">
        <v>2</v>
      </c>
      <c r="I300" s="13"/>
    </row>
    <row r="301" spans="1:9" ht="12" x14ac:dyDescent="0.25">
      <c r="A301" s="140">
        <v>291</v>
      </c>
      <c r="B301" s="141">
        <v>3</v>
      </c>
      <c r="C301" s="141" t="s">
        <v>200</v>
      </c>
      <c r="D301" s="73" t="s">
        <v>450</v>
      </c>
      <c r="E301" s="51">
        <v>11000</v>
      </c>
      <c r="F301" s="120">
        <f t="shared" si="7"/>
        <v>25500</v>
      </c>
      <c r="G301" s="145" t="s">
        <v>103</v>
      </c>
      <c r="H301" s="67">
        <v>2</v>
      </c>
      <c r="I301" s="13"/>
    </row>
    <row r="302" spans="1:9" ht="12" x14ac:dyDescent="0.25">
      <c r="A302" s="140">
        <v>292</v>
      </c>
      <c r="B302" s="141">
        <v>3</v>
      </c>
      <c r="C302" s="141" t="s">
        <v>181</v>
      </c>
      <c r="D302" s="73" t="s">
        <v>291</v>
      </c>
      <c r="E302" s="51">
        <v>8500</v>
      </c>
      <c r="F302" s="120">
        <f t="shared" si="7"/>
        <v>255000</v>
      </c>
      <c r="G302" s="145" t="s">
        <v>103</v>
      </c>
      <c r="H302" s="67">
        <v>2</v>
      </c>
      <c r="I302" s="13"/>
    </row>
    <row r="303" spans="1:9" ht="12" x14ac:dyDescent="0.25">
      <c r="A303" s="140">
        <v>293</v>
      </c>
      <c r="B303" s="141">
        <v>4</v>
      </c>
      <c r="C303" s="141" t="s">
        <v>194</v>
      </c>
      <c r="D303" s="73" t="s">
        <v>292</v>
      </c>
      <c r="E303" s="51">
        <v>85000</v>
      </c>
      <c r="F303" s="120">
        <f t="shared" si="7"/>
        <v>42000</v>
      </c>
      <c r="G303" s="145" t="s">
        <v>103</v>
      </c>
      <c r="H303" s="67">
        <v>2</v>
      </c>
      <c r="I303" s="13"/>
    </row>
    <row r="304" spans="1:9" ht="12" x14ac:dyDescent="0.25">
      <c r="A304" s="140">
        <v>294</v>
      </c>
      <c r="B304" s="141">
        <v>5</v>
      </c>
      <c r="C304" s="141" t="s">
        <v>209</v>
      </c>
      <c r="D304" s="73" t="s">
        <v>451</v>
      </c>
      <c r="E304" s="51">
        <v>10500</v>
      </c>
      <c r="F304" s="120">
        <f t="shared" si="7"/>
        <v>52500</v>
      </c>
      <c r="G304" s="145" t="s">
        <v>103</v>
      </c>
      <c r="H304" s="67">
        <v>2</v>
      </c>
      <c r="I304" s="13"/>
    </row>
    <row r="305" spans="1:9" ht="12" x14ac:dyDescent="0.25">
      <c r="A305" s="140">
        <v>295</v>
      </c>
      <c r="B305" s="141">
        <v>5</v>
      </c>
      <c r="C305" s="141" t="s">
        <v>209</v>
      </c>
      <c r="D305" s="73" t="s">
        <v>293</v>
      </c>
      <c r="E305" s="51">
        <v>10500</v>
      </c>
      <c r="F305" s="120">
        <f>+E305*B305</f>
        <v>52500</v>
      </c>
      <c r="G305" s="145" t="s">
        <v>103</v>
      </c>
      <c r="H305" s="67">
        <v>2</v>
      </c>
      <c r="I305" s="13"/>
    </row>
    <row r="306" spans="1:9" ht="12" x14ac:dyDescent="0.25">
      <c r="A306" s="140">
        <v>296</v>
      </c>
      <c r="B306" s="141">
        <v>3</v>
      </c>
      <c r="C306" s="141" t="s">
        <v>181</v>
      </c>
      <c r="D306" s="73" t="s">
        <v>452</v>
      </c>
      <c r="E306" s="51">
        <v>62000</v>
      </c>
      <c r="F306" s="120">
        <f>+E306*B306</f>
        <v>186000</v>
      </c>
      <c r="G306" s="145" t="s">
        <v>103</v>
      </c>
      <c r="H306" s="67">
        <v>2</v>
      </c>
      <c r="I306" s="13"/>
    </row>
    <row r="307" spans="1:9" ht="12" x14ac:dyDescent="0.25">
      <c r="A307" s="140">
        <v>297</v>
      </c>
      <c r="B307" s="141">
        <v>5</v>
      </c>
      <c r="C307" s="141" t="s">
        <v>181</v>
      </c>
      <c r="D307" s="73" t="s">
        <v>453</v>
      </c>
      <c r="E307" s="51">
        <v>6000</v>
      </c>
      <c r="F307" s="120">
        <f t="shared" ref="F307:F367" si="8">+E307*B307</f>
        <v>30000</v>
      </c>
      <c r="G307" s="145" t="s">
        <v>103</v>
      </c>
      <c r="H307" s="67">
        <v>2</v>
      </c>
      <c r="I307" s="13"/>
    </row>
    <row r="308" spans="1:9" ht="12" x14ac:dyDescent="0.25">
      <c r="A308" s="140">
        <v>298</v>
      </c>
      <c r="B308" s="141">
        <v>5</v>
      </c>
      <c r="C308" s="141" t="s">
        <v>181</v>
      </c>
      <c r="D308" s="73" t="s">
        <v>454</v>
      </c>
      <c r="E308" s="51">
        <v>4500</v>
      </c>
      <c r="F308" s="120">
        <f t="shared" si="8"/>
        <v>22500</v>
      </c>
      <c r="G308" s="145" t="s">
        <v>103</v>
      </c>
      <c r="H308" s="67">
        <v>2</v>
      </c>
      <c r="I308" s="13"/>
    </row>
    <row r="309" spans="1:9" ht="12" x14ac:dyDescent="0.25">
      <c r="A309" s="140">
        <v>299</v>
      </c>
      <c r="B309" s="141">
        <v>3</v>
      </c>
      <c r="C309" s="141" t="s">
        <v>181</v>
      </c>
      <c r="D309" s="73" t="s">
        <v>455</v>
      </c>
      <c r="E309" s="51">
        <v>32000</v>
      </c>
      <c r="F309" s="120">
        <f t="shared" si="8"/>
        <v>96000</v>
      </c>
      <c r="G309" s="145" t="s">
        <v>103</v>
      </c>
      <c r="H309" s="67">
        <v>2</v>
      </c>
      <c r="I309" s="13"/>
    </row>
    <row r="310" spans="1:9" ht="12" x14ac:dyDescent="0.25">
      <c r="A310" s="140">
        <v>300</v>
      </c>
      <c r="B310" s="141">
        <v>5</v>
      </c>
      <c r="C310" s="141" t="s">
        <v>181</v>
      </c>
      <c r="D310" s="73" t="s">
        <v>456</v>
      </c>
      <c r="E310" s="51">
        <v>17000</v>
      </c>
      <c r="F310" s="120">
        <f t="shared" si="8"/>
        <v>85000</v>
      </c>
      <c r="G310" s="145" t="s">
        <v>103</v>
      </c>
      <c r="H310" s="67">
        <v>2</v>
      </c>
      <c r="I310" s="13"/>
    </row>
    <row r="311" spans="1:9" ht="12" x14ac:dyDescent="0.25">
      <c r="A311" s="140">
        <v>301</v>
      </c>
      <c r="B311" s="141">
        <v>5</v>
      </c>
      <c r="C311" s="141" t="s">
        <v>181</v>
      </c>
      <c r="D311" s="73" t="s">
        <v>294</v>
      </c>
      <c r="E311" s="51">
        <v>28000</v>
      </c>
      <c r="F311" s="120">
        <f t="shared" si="8"/>
        <v>140000</v>
      </c>
      <c r="G311" s="145" t="s">
        <v>103</v>
      </c>
      <c r="H311" s="67">
        <v>2</v>
      </c>
      <c r="I311" s="13"/>
    </row>
    <row r="312" spans="1:9" ht="12" x14ac:dyDescent="0.25">
      <c r="A312" s="140">
        <v>302</v>
      </c>
      <c r="B312" s="141">
        <v>5</v>
      </c>
      <c r="C312" s="141" t="s">
        <v>181</v>
      </c>
      <c r="D312" s="73" t="s">
        <v>488</v>
      </c>
      <c r="E312" s="51">
        <v>16000</v>
      </c>
      <c r="F312" s="120">
        <f t="shared" si="8"/>
        <v>80000</v>
      </c>
      <c r="G312" s="145" t="s">
        <v>103</v>
      </c>
      <c r="H312" s="67">
        <v>2</v>
      </c>
      <c r="I312" s="13"/>
    </row>
    <row r="313" spans="1:9" ht="12" x14ac:dyDescent="0.25">
      <c r="A313" s="140">
        <v>303</v>
      </c>
      <c r="B313" s="141">
        <v>3</v>
      </c>
      <c r="C313" s="141" t="s">
        <v>181</v>
      </c>
      <c r="D313" s="73" t="s">
        <v>457</v>
      </c>
      <c r="E313" s="51">
        <v>23000</v>
      </c>
      <c r="F313" s="120">
        <f t="shared" si="8"/>
        <v>69000</v>
      </c>
      <c r="G313" s="145" t="s">
        <v>103</v>
      </c>
      <c r="H313" s="67">
        <v>2</v>
      </c>
      <c r="I313" s="13"/>
    </row>
    <row r="314" spans="1:9" ht="12" x14ac:dyDescent="0.25">
      <c r="A314" s="140">
        <v>304</v>
      </c>
      <c r="B314" s="141">
        <v>5</v>
      </c>
      <c r="C314" s="141" t="s">
        <v>181</v>
      </c>
      <c r="D314" s="73" t="s">
        <v>458</v>
      </c>
      <c r="E314" s="51">
        <v>6500</v>
      </c>
      <c r="F314" s="120">
        <f t="shared" si="8"/>
        <v>32500</v>
      </c>
      <c r="G314" s="145" t="s">
        <v>103</v>
      </c>
      <c r="H314" s="67">
        <v>2</v>
      </c>
      <c r="I314" s="13"/>
    </row>
    <row r="315" spans="1:9" ht="12" x14ac:dyDescent="0.25">
      <c r="A315" s="140">
        <v>305</v>
      </c>
      <c r="B315" s="141">
        <v>5</v>
      </c>
      <c r="C315" s="141" t="s">
        <v>181</v>
      </c>
      <c r="D315" s="73" t="s">
        <v>459</v>
      </c>
      <c r="E315" s="51">
        <v>6500</v>
      </c>
      <c r="F315" s="120">
        <f t="shared" si="8"/>
        <v>32500</v>
      </c>
      <c r="G315" s="145" t="s">
        <v>103</v>
      </c>
      <c r="H315" s="67">
        <v>2</v>
      </c>
      <c r="I315" s="13"/>
    </row>
    <row r="316" spans="1:9" ht="12" x14ac:dyDescent="0.25">
      <c r="A316" s="140">
        <v>306</v>
      </c>
      <c r="B316" s="141">
        <v>10</v>
      </c>
      <c r="C316" s="141" t="s">
        <v>181</v>
      </c>
      <c r="D316" s="73" t="s">
        <v>489</v>
      </c>
      <c r="E316" s="51">
        <v>1500</v>
      </c>
      <c r="F316" s="120">
        <f t="shared" si="8"/>
        <v>15000</v>
      </c>
      <c r="G316" s="145" t="s">
        <v>103</v>
      </c>
      <c r="H316" s="67">
        <v>2</v>
      </c>
      <c r="I316" s="13"/>
    </row>
    <row r="317" spans="1:9" ht="12" x14ac:dyDescent="0.25">
      <c r="A317" s="140">
        <v>307</v>
      </c>
      <c r="B317" s="141">
        <v>10</v>
      </c>
      <c r="C317" s="141" t="s">
        <v>181</v>
      </c>
      <c r="D317" s="73" t="s">
        <v>490</v>
      </c>
      <c r="E317" s="51">
        <v>1500</v>
      </c>
      <c r="F317" s="120">
        <f t="shared" si="8"/>
        <v>15000</v>
      </c>
      <c r="G317" s="145" t="s">
        <v>103</v>
      </c>
      <c r="H317" s="67">
        <v>2</v>
      </c>
      <c r="I317" s="13"/>
    </row>
    <row r="318" spans="1:9" ht="12" x14ac:dyDescent="0.25">
      <c r="A318" s="140">
        <v>308</v>
      </c>
      <c r="B318" s="141">
        <v>10</v>
      </c>
      <c r="C318" s="141" t="s">
        <v>181</v>
      </c>
      <c r="D318" s="73" t="s">
        <v>491</v>
      </c>
      <c r="E318" s="51">
        <v>1800</v>
      </c>
      <c r="F318" s="120">
        <f t="shared" si="8"/>
        <v>18000</v>
      </c>
      <c r="G318" s="145" t="s">
        <v>103</v>
      </c>
      <c r="H318" s="67">
        <v>2</v>
      </c>
      <c r="I318" s="13"/>
    </row>
    <row r="319" spans="1:9" ht="12" x14ac:dyDescent="0.25">
      <c r="A319" s="140">
        <v>309</v>
      </c>
      <c r="B319" s="141">
        <v>10</v>
      </c>
      <c r="C319" s="141" t="s">
        <v>181</v>
      </c>
      <c r="D319" s="73" t="s">
        <v>492</v>
      </c>
      <c r="E319" s="51">
        <v>1800</v>
      </c>
      <c r="F319" s="120">
        <f t="shared" si="8"/>
        <v>18000</v>
      </c>
      <c r="G319" s="145" t="s">
        <v>103</v>
      </c>
      <c r="H319" s="67">
        <v>2</v>
      </c>
      <c r="I319" s="13"/>
    </row>
    <row r="320" spans="1:9" ht="12" x14ac:dyDescent="0.25">
      <c r="A320" s="140">
        <v>310</v>
      </c>
      <c r="B320" s="141">
        <v>3</v>
      </c>
      <c r="C320" s="141" t="s">
        <v>181</v>
      </c>
      <c r="D320" s="73" t="s">
        <v>460</v>
      </c>
      <c r="E320" s="51">
        <v>29000</v>
      </c>
      <c r="F320" s="120">
        <f t="shared" si="8"/>
        <v>87000</v>
      </c>
      <c r="G320" s="145" t="s">
        <v>103</v>
      </c>
      <c r="H320" s="67">
        <v>2</v>
      </c>
      <c r="I320" s="13"/>
    </row>
    <row r="321" spans="1:9" ht="12" x14ac:dyDescent="0.25">
      <c r="A321" s="140">
        <v>311</v>
      </c>
      <c r="B321" s="141">
        <v>2</v>
      </c>
      <c r="C321" s="141" t="s">
        <v>181</v>
      </c>
      <c r="D321" s="73" t="s">
        <v>461</v>
      </c>
      <c r="E321" s="51">
        <v>120000</v>
      </c>
      <c r="F321" s="120">
        <f t="shared" si="8"/>
        <v>240000</v>
      </c>
      <c r="G321" s="145" t="s">
        <v>103</v>
      </c>
      <c r="H321" s="67">
        <v>2</v>
      </c>
      <c r="I321" s="13"/>
    </row>
    <row r="322" spans="1:9" ht="12" x14ac:dyDescent="0.25">
      <c r="A322" s="140">
        <v>312</v>
      </c>
      <c r="B322" s="141">
        <v>2</v>
      </c>
      <c r="C322" s="141" t="s">
        <v>181</v>
      </c>
      <c r="D322" s="73" t="s">
        <v>462</v>
      </c>
      <c r="E322" s="51">
        <v>95000</v>
      </c>
      <c r="F322" s="120">
        <f t="shared" si="8"/>
        <v>190000</v>
      </c>
      <c r="G322" s="145" t="s">
        <v>103</v>
      </c>
      <c r="H322" s="67">
        <v>2</v>
      </c>
      <c r="I322" s="13"/>
    </row>
    <row r="323" spans="1:9" ht="12" x14ac:dyDescent="0.25">
      <c r="A323" s="140">
        <v>313</v>
      </c>
      <c r="B323" s="141">
        <v>3</v>
      </c>
      <c r="C323" s="141" t="s">
        <v>181</v>
      </c>
      <c r="D323" s="73" t="s">
        <v>463</v>
      </c>
      <c r="E323" s="51">
        <v>45000</v>
      </c>
      <c r="F323" s="120">
        <f t="shared" si="8"/>
        <v>135000</v>
      </c>
      <c r="G323" s="145" t="s">
        <v>103</v>
      </c>
      <c r="H323" s="67">
        <v>2</v>
      </c>
      <c r="I323" s="13"/>
    </row>
    <row r="324" spans="1:9" ht="12" x14ac:dyDescent="0.25">
      <c r="A324" s="140">
        <v>314</v>
      </c>
      <c r="B324" s="141">
        <v>3</v>
      </c>
      <c r="C324" s="141" t="s">
        <v>181</v>
      </c>
      <c r="D324" s="73" t="s">
        <v>464</v>
      </c>
      <c r="E324" s="51">
        <v>12000</v>
      </c>
      <c r="F324" s="120">
        <f t="shared" si="8"/>
        <v>36000</v>
      </c>
      <c r="G324" s="145" t="s">
        <v>103</v>
      </c>
      <c r="H324" s="67">
        <v>2</v>
      </c>
      <c r="I324" s="13"/>
    </row>
    <row r="325" spans="1:9" ht="12" x14ac:dyDescent="0.25">
      <c r="A325" s="140">
        <v>315</v>
      </c>
      <c r="B325" s="141">
        <v>1</v>
      </c>
      <c r="C325" s="141" t="s">
        <v>181</v>
      </c>
      <c r="D325" s="73" t="s">
        <v>300</v>
      </c>
      <c r="E325" s="51">
        <v>1500000</v>
      </c>
      <c r="F325" s="120">
        <f t="shared" si="8"/>
        <v>1500000</v>
      </c>
      <c r="G325" s="145" t="s">
        <v>103</v>
      </c>
      <c r="H325" s="67">
        <v>2</v>
      </c>
      <c r="I325" s="13"/>
    </row>
    <row r="326" spans="1:9" ht="12" x14ac:dyDescent="0.25">
      <c r="A326" s="140">
        <v>316</v>
      </c>
      <c r="B326" s="141">
        <v>1</v>
      </c>
      <c r="C326" s="141" t="s">
        <v>181</v>
      </c>
      <c r="D326" s="73" t="s">
        <v>515</v>
      </c>
      <c r="E326" s="51">
        <v>1800000</v>
      </c>
      <c r="F326" s="120">
        <f t="shared" si="8"/>
        <v>1800000</v>
      </c>
      <c r="G326" s="145" t="s">
        <v>103</v>
      </c>
      <c r="H326" s="67">
        <v>2</v>
      </c>
      <c r="I326" s="13"/>
    </row>
    <row r="327" spans="1:9" ht="12" x14ac:dyDescent="0.25">
      <c r="A327" s="140">
        <v>317</v>
      </c>
      <c r="B327" s="141">
        <v>400</v>
      </c>
      <c r="C327" s="141" t="s">
        <v>204</v>
      </c>
      <c r="D327" s="73" t="s">
        <v>507</v>
      </c>
      <c r="E327" s="51">
        <v>18000</v>
      </c>
      <c r="F327" s="120">
        <f t="shared" si="8"/>
        <v>7200000</v>
      </c>
      <c r="G327" s="145" t="s">
        <v>103</v>
      </c>
      <c r="H327" s="67">
        <v>2</v>
      </c>
      <c r="I327" s="13"/>
    </row>
    <row r="328" spans="1:9" ht="12" x14ac:dyDescent="0.25">
      <c r="A328" s="140">
        <v>318</v>
      </c>
      <c r="B328" s="141">
        <v>10</v>
      </c>
      <c r="C328" s="141" t="s">
        <v>204</v>
      </c>
      <c r="D328" s="73" t="s">
        <v>465</v>
      </c>
      <c r="E328" s="51">
        <v>20000</v>
      </c>
      <c r="F328" s="120">
        <f t="shared" si="8"/>
        <v>200000</v>
      </c>
      <c r="G328" s="145" t="s">
        <v>103</v>
      </c>
      <c r="H328" s="67">
        <v>2</v>
      </c>
      <c r="I328" s="13"/>
    </row>
    <row r="329" spans="1:9" ht="12" x14ac:dyDescent="0.25">
      <c r="A329" s="140">
        <v>319</v>
      </c>
      <c r="B329" s="141">
        <v>20</v>
      </c>
      <c r="C329" s="141" t="s">
        <v>211</v>
      </c>
      <c r="D329" s="73" t="s">
        <v>508</v>
      </c>
      <c r="E329" s="51">
        <v>6000</v>
      </c>
      <c r="F329" s="120">
        <f t="shared" si="8"/>
        <v>120000</v>
      </c>
      <c r="G329" s="145" t="s">
        <v>103</v>
      </c>
      <c r="H329" s="67">
        <v>2</v>
      </c>
      <c r="I329" s="13"/>
    </row>
    <row r="330" spans="1:9" ht="12" x14ac:dyDescent="0.25">
      <c r="A330" s="140">
        <v>320</v>
      </c>
      <c r="B330" s="141">
        <v>10</v>
      </c>
      <c r="C330" s="141" t="s">
        <v>210</v>
      </c>
      <c r="D330" s="73" t="s">
        <v>295</v>
      </c>
      <c r="E330" s="51">
        <v>10000</v>
      </c>
      <c r="F330" s="120">
        <f t="shared" si="8"/>
        <v>100000</v>
      </c>
      <c r="G330" s="145" t="s">
        <v>103</v>
      </c>
      <c r="H330" s="67">
        <v>2</v>
      </c>
      <c r="I330" s="13"/>
    </row>
    <row r="331" spans="1:9" ht="12" x14ac:dyDescent="0.25">
      <c r="A331" s="140">
        <v>321</v>
      </c>
      <c r="B331" s="141">
        <v>80</v>
      </c>
      <c r="C331" s="141" t="s">
        <v>519</v>
      </c>
      <c r="D331" s="73" t="s">
        <v>498</v>
      </c>
      <c r="E331" s="51">
        <v>8000</v>
      </c>
      <c r="F331" s="120">
        <f t="shared" si="8"/>
        <v>640000</v>
      </c>
      <c r="G331" s="145" t="s">
        <v>103</v>
      </c>
      <c r="H331" s="67">
        <v>2</v>
      </c>
      <c r="I331" s="13"/>
    </row>
    <row r="332" spans="1:9" ht="12" x14ac:dyDescent="0.25">
      <c r="A332" s="140">
        <v>322</v>
      </c>
      <c r="B332" s="141">
        <v>2</v>
      </c>
      <c r="C332" s="141" t="s">
        <v>204</v>
      </c>
      <c r="D332" s="73" t="s">
        <v>296</v>
      </c>
      <c r="E332" s="51">
        <v>7500</v>
      </c>
      <c r="F332" s="120">
        <f t="shared" si="8"/>
        <v>15000</v>
      </c>
      <c r="G332" s="145" t="s">
        <v>103</v>
      </c>
      <c r="H332" s="67">
        <v>2</v>
      </c>
      <c r="I332" s="13"/>
    </row>
    <row r="333" spans="1:9" ht="12" x14ac:dyDescent="0.25">
      <c r="A333" s="140">
        <v>323</v>
      </c>
      <c r="B333" s="141">
        <v>1</v>
      </c>
      <c r="C333" s="141" t="s">
        <v>205</v>
      </c>
      <c r="D333" s="73" t="s">
        <v>466</v>
      </c>
      <c r="E333" s="51">
        <v>140000</v>
      </c>
      <c r="F333" s="120">
        <f t="shared" si="8"/>
        <v>140000</v>
      </c>
      <c r="G333" s="145" t="s">
        <v>103</v>
      </c>
      <c r="H333" s="67">
        <v>2</v>
      </c>
      <c r="I333" s="13"/>
    </row>
    <row r="334" spans="1:9" ht="12" x14ac:dyDescent="0.25">
      <c r="A334" s="140">
        <v>324</v>
      </c>
      <c r="B334" s="141">
        <v>2</v>
      </c>
      <c r="C334" s="141" t="s">
        <v>189</v>
      </c>
      <c r="D334" s="73" t="s">
        <v>467</v>
      </c>
      <c r="E334" s="51">
        <v>12000</v>
      </c>
      <c r="F334" s="120">
        <f t="shared" si="8"/>
        <v>24000</v>
      </c>
      <c r="G334" s="145" t="s">
        <v>103</v>
      </c>
      <c r="H334" s="67">
        <v>2</v>
      </c>
      <c r="I334" s="13"/>
    </row>
    <row r="335" spans="1:9" ht="12" x14ac:dyDescent="0.25">
      <c r="A335" s="140">
        <v>325</v>
      </c>
      <c r="B335" s="141">
        <v>15</v>
      </c>
      <c r="C335" s="141" t="s">
        <v>211</v>
      </c>
      <c r="D335" s="73" t="s">
        <v>468</v>
      </c>
      <c r="E335" s="51">
        <v>14000</v>
      </c>
      <c r="F335" s="120">
        <f t="shared" si="8"/>
        <v>210000</v>
      </c>
      <c r="G335" s="145" t="s">
        <v>103</v>
      </c>
      <c r="H335" s="67">
        <v>2</v>
      </c>
      <c r="I335" s="13"/>
    </row>
    <row r="336" spans="1:9" ht="12" x14ac:dyDescent="0.25">
      <c r="A336" s="140">
        <v>326</v>
      </c>
      <c r="B336" s="141">
        <v>15</v>
      </c>
      <c r="C336" s="141" t="s">
        <v>211</v>
      </c>
      <c r="D336" s="73" t="s">
        <v>469</v>
      </c>
      <c r="E336" s="51">
        <v>7200</v>
      </c>
      <c r="F336" s="120">
        <f t="shared" si="8"/>
        <v>108000</v>
      </c>
      <c r="G336" s="145" t="s">
        <v>103</v>
      </c>
      <c r="H336" s="67">
        <v>2</v>
      </c>
      <c r="I336" s="13"/>
    </row>
    <row r="337" spans="1:9" ht="12" x14ac:dyDescent="0.25">
      <c r="A337" s="140">
        <v>327</v>
      </c>
      <c r="B337" s="141">
        <v>20</v>
      </c>
      <c r="C337" s="141" t="s">
        <v>211</v>
      </c>
      <c r="D337" s="73" t="s">
        <v>470</v>
      </c>
      <c r="E337" s="51">
        <v>8500</v>
      </c>
      <c r="F337" s="120">
        <f t="shared" si="8"/>
        <v>170000</v>
      </c>
      <c r="G337" s="145" t="s">
        <v>103</v>
      </c>
      <c r="H337" s="67">
        <v>2</v>
      </c>
      <c r="I337" s="13"/>
    </row>
    <row r="338" spans="1:9" ht="12" x14ac:dyDescent="0.25">
      <c r="A338" s="140">
        <v>328</v>
      </c>
      <c r="B338" s="141">
        <v>1</v>
      </c>
      <c r="C338" s="141" t="s">
        <v>189</v>
      </c>
      <c r="D338" s="73" t="s">
        <v>471</v>
      </c>
      <c r="E338" s="51">
        <v>120000</v>
      </c>
      <c r="F338" s="120">
        <f t="shared" si="8"/>
        <v>120000</v>
      </c>
      <c r="G338" s="145" t="s">
        <v>103</v>
      </c>
      <c r="H338" s="67">
        <v>2</v>
      </c>
      <c r="I338" s="13"/>
    </row>
    <row r="339" spans="1:9" ht="12" x14ac:dyDescent="0.25">
      <c r="A339" s="140">
        <v>329</v>
      </c>
      <c r="B339" s="141">
        <v>3</v>
      </c>
      <c r="C339" s="141" t="s">
        <v>212</v>
      </c>
      <c r="D339" s="73" t="s">
        <v>472</v>
      </c>
      <c r="E339" s="51">
        <v>95000</v>
      </c>
      <c r="F339" s="120">
        <f t="shared" si="8"/>
        <v>285000</v>
      </c>
      <c r="G339" s="145" t="s">
        <v>103</v>
      </c>
      <c r="H339" s="67">
        <v>2</v>
      </c>
      <c r="I339" s="13"/>
    </row>
    <row r="340" spans="1:9" ht="12" x14ac:dyDescent="0.25">
      <c r="A340" s="140">
        <v>330</v>
      </c>
      <c r="B340" s="141">
        <v>5</v>
      </c>
      <c r="C340" s="141" t="s">
        <v>211</v>
      </c>
      <c r="D340" s="73" t="s">
        <v>473</v>
      </c>
      <c r="E340" s="51">
        <v>6300</v>
      </c>
      <c r="F340" s="120">
        <f t="shared" si="8"/>
        <v>31500</v>
      </c>
      <c r="G340" s="145" t="s">
        <v>103</v>
      </c>
      <c r="H340" s="67">
        <v>2</v>
      </c>
      <c r="I340" s="13"/>
    </row>
    <row r="341" spans="1:9" ht="12" x14ac:dyDescent="0.25">
      <c r="A341" s="140">
        <v>331</v>
      </c>
      <c r="B341" s="141">
        <v>10</v>
      </c>
      <c r="C341" s="141" t="s">
        <v>200</v>
      </c>
      <c r="D341" s="73" t="s">
        <v>474</v>
      </c>
      <c r="E341" s="51">
        <v>7500</v>
      </c>
      <c r="F341" s="120">
        <f t="shared" si="8"/>
        <v>75000</v>
      </c>
      <c r="G341" s="145" t="s">
        <v>103</v>
      </c>
      <c r="H341" s="67">
        <v>2</v>
      </c>
      <c r="I341" s="13"/>
    </row>
    <row r="342" spans="1:9" ht="12" x14ac:dyDescent="0.25">
      <c r="A342" s="140">
        <v>332</v>
      </c>
      <c r="B342" s="141">
        <v>1</v>
      </c>
      <c r="C342" s="141" t="s">
        <v>200</v>
      </c>
      <c r="D342" s="73" t="s">
        <v>475</v>
      </c>
      <c r="E342" s="51">
        <v>40000</v>
      </c>
      <c r="F342" s="120">
        <f t="shared" si="8"/>
        <v>40000</v>
      </c>
      <c r="G342" s="145" t="s">
        <v>103</v>
      </c>
      <c r="H342" s="67">
        <v>2</v>
      </c>
      <c r="I342" s="13"/>
    </row>
    <row r="343" spans="1:9" ht="12" x14ac:dyDescent="0.25">
      <c r="A343" s="140">
        <v>333</v>
      </c>
      <c r="B343" s="141">
        <v>6</v>
      </c>
      <c r="C343" s="141" t="s">
        <v>189</v>
      </c>
      <c r="D343" s="73" t="s">
        <v>476</v>
      </c>
      <c r="E343" s="51">
        <v>22000</v>
      </c>
      <c r="F343" s="120">
        <f t="shared" si="8"/>
        <v>132000</v>
      </c>
      <c r="G343" s="145" t="s">
        <v>103</v>
      </c>
      <c r="H343" s="67">
        <v>2</v>
      </c>
      <c r="I343" s="13"/>
    </row>
    <row r="344" spans="1:9" ht="12" x14ac:dyDescent="0.25">
      <c r="A344" s="140">
        <v>334</v>
      </c>
      <c r="B344" s="141">
        <v>20</v>
      </c>
      <c r="C344" s="141" t="s">
        <v>189</v>
      </c>
      <c r="D344" s="73" t="s">
        <v>477</v>
      </c>
      <c r="E344" s="51">
        <v>7500</v>
      </c>
      <c r="F344" s="120">
        <f>+E344*B344</f>
        <v>150000</v>
      </c>
      <c r="G344" s="145" t="s">
        <v>103</v>
      </c>
      <c r="H344" s="67">
        <v>2</v>
      </c>
      <c r="I344" s="13"/>
    </row>
    <row r="345" spans="1:9" ht="12" x14ac:dyDescent="0.25">
      <c r="A345" s="140">
        <v>335</v>
      </c>
      <c r="B345" s="141">
        <v>5</v>
      </c>
      <c r="C345" s="141" t="s">
        <v>181</v>
      </c>
      <c r="D345" s="73" t="s">
        <v>590</v>
      </c>
      <c r="E345" s="51">
        <v>140000</v>
      </c>
      <c r="F345" s="120">
        <f>+B345*E345</f>
        <v>700000</v>
      </c>
      <c r="G345" s="145" t="s">
        <v>103</v>
      </c>
      <c r="H345" s="67">
        <v>2</v>
      </c>
      <c r="I345" s="13"/>
    </row>
    <row r="346" spans="1:9" ht="12" x14ac:dyDescent="0.25">
      <c r="A346" s="140">
        <v>336</v>
      </c>
      <c r="B346" s="141">
        <v>40</v>
      </c>
      <c r="C346" s="141" t="s">
        <v>181</v>
      </c>
      <c r="D346" s="73" t="s">
        <v>478</v>
      </c>
      <c r="E346" s="51">
        <v>8500</v>
      </c>
      <c r="F346" s="120">
        <f t="shared" si="8"/>
        <v>340000</v>
      </c>
      <c r="G346" s="145" t="s">
        <v>103</v>
      </c>
      <c r="H346" s="67">
        <v>2</v>
      </c>
      <c r="I346" s="13"/>
    </row>
    <row r="347" spans="1:9" ht="12" x14ac:dyDescent="0.25">
      <c r="A347" s="140">
        <v>337</v>
      </c>
      <c r="B347" s="141">
        <v>1</v>
      </c>
      <c r="C347" s="141" t="s">
        <v>182</v>
      </c>
      <c r="D347" s="73" t="s">
        <v>297</v>
      </c>
      <c r="E347" s="51">
        <v>3300000</v>
      </c>
      <c r="F347" s="120">
        <f t="shared" si="8"/>
        <v>3300000</v>
      </c>
      <c r="G347" s="145" t="s">
        <v>103</v>
      </c>
      <c r="H347" s="67">
        <v>1</v>
      </c>
      <c r="I347" s="13"/>
    </row>
    <row r="348" spans="1:9" ht="12" x14ac:dyDescent="0.25">
      <c r="A348" s="140">
        <v>338</v>
      </c>
      <c r="B348" s="141">
        <v>1</v>
      </c>
      <c r="C348" s="141" t="s">
        <v>182</v>
      </c>
      <c r="D348" s="73" t="s">
        <v>297</v>
      </c>
      <c r="E348" s="51">
        <v>5000000</v>
      </c>
      <c r="F348" s="120">
        <f t="shared" si="8"/>
        <v>5000000</v>
      </c>
      <c r="G348" s="145" t="s">
        <v>103</v>
      </c>
      <c r="H348" s="67">
        <v>1</v>
      </c>
      <c r="I348" s="13"/>
    </row>
    <row r="349" spans="1:9" ht="12" x14ac:dyDescent="0.25">
      <c r="A349" s="140">
        <v>339</v>
      </c>
      <c r="B349" s="141">
        <v>1</v>
      </c>
      <c r="C349" s="141" t="s">
        <v>182</v>
      </c>
      <c r="D349" s="73" t="s">
        <v>298</v>
      </c>
      <c r="E349" s="51">
        <v>1500000</v>
      </c>
      <c r="F349" s="120">
        <f t="shared" si="8"/>
        <v>1500000</v>
      </c>
      <c r="G349" s="145" t="s">
        <v>103</v>
      </c>
      <c r="H349" s="67">
        <v>1</v>
      </c>
      <c r="I349" s="13"/>
    </row>
    <row r="350" spans="1:9" ht="12" x14ac:dyDescent="0.25">
      <c r="A350" s="140">
        <v>340</v>
      </c>
      <c r="B350" s="141">
        <v>1</v>
      </c>
      <c r="C350" s="141" t="s">
        <v>182</v>
      </c>
      <c r="D350" s="73" t="s">
        <v>299</v>
      </c>
      <c r="E350" s="51">
        <v>1500000</v>
      </c>
      <c r="F350" s="120">
        <f t="shared" si="8"/>
        <v>1500000</v>
      </c>
      <c r="G350" s="145" t="s">
        <v>107</v>
      </c>
      <c r="H350" s="67">
        <v>1</v>
      </c>
      <c r="I350" s="13"/>
    </row>
    <row r="351" spans="1:9" ht="12" x14ac:dyDescent="0.25">
      <c r="A351" s="140">
        <v>341</v>
      </c>
      <c r="B351" s="147">
        <v>12</v>
      </c>
      <c r="C351" s="147" t="s">
        <v>213</v>
      </c>
      <c r="D351" s="75" t="s">
        <v>301</v>
      </c>
      <c r="E351" s="51">
        <v>800000</v>
      </c>
      <c r="F351" s="120">
        <f t="shared" si="8"/>
        <v>9600000</v>
      </c>
      <c r="G351" s="145" t="s">
        <v>107</v>
      </c>
      <c r="H351" s="67">
        <v>1</v>
      </c>
      <c r="I351" s="13"/>
    </row>
    <row r="352" spans="1:9" ht="12" x14ac:dyDescent="0.25">
      <c r="A352" s="140">
        <v>342</v>
      </c>
      <c r="B352" s="147">
        <v>12</v>
      </c>
      <c r="C352" s="147" t="s">
        <v>213</v>
      </c>
      <c r="D352" s="75" t="s">
        <v>302</v>
      </c>
      <c r="E352" s="51">
        <v>150000</v>
      </c>
      <c r="F352" s="120">
        <f t="shared" si="8"/>
        <v>1800000</v>
      </c>
      <c r="G352" s="145" t="s">
        <v>107</v>
      </c>
      <c r="H352" s="67">
        <v>1</v>
      </c>
      <c r="I352" s="13"/>
    </row>
    <row r="353" spans="1:11" ht="12" x14ac:dyDescent="0.25">
      <c r="A353" s="140">
        <v>343</v>
      </c>
      <c r="B353" s="141">
        <v>1</v>
      </c>
      <c r="C353" s="141" t="s">
        <v>182</v>
      </c>
      <c r="D353" s="73" t="s">
        <v>303</v>
      </c>
      <c r="E353" s="51">
        <v>500000</v>
      </c>
      <c r="F353" s="120">
        <f t="shared" si="8"/>
        <v>500000</v>
      </c>
      <c r="G353" s="145" t="s">
        <v>107</v>
      </c>
      <c r="H353" s="67">
        <v>1</v>
      </c>
      <c r="I353" s="13"/>
    </row>
    <row r="354" spans="1:11" ht="12" x14ac:dyDescent="0.25">
      <c r="A354" s="140">
        <v>344</v>
      </c>
      <c r="B354" s="141">
        <v>1</v>
      </c>
      <c r="C354" s="141" t="s">
        <v>182</v>
      </c>
      <c r="D354" s="73" t="s">
        <v>304</v>
      </c>
      <c r="E354" s="51">
        <v>600000</v>
      </c>
      <c r="F354" s="120">
        <f t="shared" si="8"/>
        <v>600000</v>
      </c>
      <c r="G354" s="145" t="s">
        <v>107</v>
      </c>
      <c r="H354" s="67">
        <v>1</v>
      </c>
      <c r="I354" s="13"/>
    </row>
    <row r="355" spans="1:11" ht="12" x14ac:dyDescent="0.25">
      <c r="A355" s="140">
        <v>345</v>
      </c>
      <c r="B355" s="141">
        <v>1</v>
      </c>
      <c r="C355" s="141" t="s">
        <v>181</v>
      </c>
      <c r="D355" s="73" t="s">
        <v>305</v>
      </c>
      <c r="E355" s="51">
        <v>3500000</v>
      </c>
      <c r="F355" s="120">
        <f t="shared" si="8"/>
        <v>3500000</v>
      </c>
      <c r="G355" s="145" t="s">
        <v>109</v>
      </c>
      <c r="H355" s="67">
        <v>2</v>
      </c>
      <c r="I355" s="13"/>
    </row>
    <row r="356" spans="1:11" ht="12" x14ac:dyDescent="0.25">
      <c r="A356" s="140">
        <v>346</v>
      </c>
      <c r="B356" s="141">
        <v>1</v>
      </c>
      <c r="C356" s="141" t="s">
        <v>181</v>
      </c>
      <c r="D356" s="73" t="s">
        <v>306</v>
      </c>
      <c r="E356" s="51">
        <v>7000000</v>
      </c>
      <c r="F356" s="120">
        <f t="shared" si="8"/>
        <v>7000000</v>
      </c>
      <c r="G356" s="145" t="s">
        <v>109</v>
      </c>
      <c r="H356" s="67">
        <v>2</v>
      </c>
      <c r="I356" s="13"/>
    </row>
    <row r="357" spans="1:11" ht="12" x14ac:dyDescent="0.25">
      <c r="A357" s="140">
        <v>347</v>
      </c>
      <c r="B357" s="141">
        <v>1</v>
      </c>
      <c r="C357" s="141" t="s">
        <v>183</v>
      </c>
      <c r="D357" s="75" t="s">
        <v>307</v>
      </c>
      <c r="E357" s="51">
        <f>700000+9500000</f>
        <v>10200000</v>
      </c>
      <c r="F357" s="120">
        <f t="shared" si="8"/>
        <v>10200000</v>
      </c>
      <c r="G357" s="145" t="s">
        <v>111</v>
      </c>
      <c r="H357" s="67">
        <v>2</v>
      </c>
      <c r="I357" s="13"/>
    </row>
    <row r="358" spans="1:11" ht="12" x14ac:dyDescent="0.25">
      <c r="A358" s="140">
        <v>348</v>
      </c>
      <c r="B358" s="141">
        <v>1</v>
      </c>
      <c r="C358" s="141" t="s">
        <v>182</v>
      </c>
      <c r="D358" s="75" t="s">
        <v>479</v>
      </c>
      <c r="E358" s="51">
        <v>1500000</v>
      </c>
      <c r="F358" s="120">
        <f t="shared" si="8"/>
        <v>1500000</v>
      </c>
      <c r="G358" s="145" t="s">
        <v>111</v>
      </c>
      <c r="H358" s="67">
        <v>1</v>
      </c>
      <c r="I358" s="13"/>
    </row>
    <row r="359" spans="1:11" ht="23.4" x14ac:dyDescent="0.25">
      <c r="A359" s="140">
        <v>349</v>
      </c>
      <c r="B359" s="141">
        <v>1</v>
      </c>
      <c r="C359" s="141" t="s">
        <v>182</v>
      </c>
      <c r="D359" s="75" t="s">
        <v>308</v>
      </c>
      <c r="E359" s="51">
        <v>1800000</v>
      </c>
      <c r="F359" s="120">
        <f t="shared" si="8"/>
        <v>1800000</v>
      </c>
      <c r="G359" s="145" t="s">
        <v>111</v>
      </c>
      <c r="H359" s="67">
        <v>1</v>
      </c>
      <c r="I359" s="13"/>
    </row>
    <row r="360" spans="1:11" ht="12" x14ac:dyDescent="0.25">
      <c r="A360" s="140">
        <v>350</v>
      </c>
      <c r="B360" s="147">
        <v>1</v>
      </c>
      <c r="C360" s="141" t="s">
        <v>182</v>
      </c>
      <c r="D360" s="75" t="s">
        <v>309</v>
      </c>
      <c r="E360" s="51">
        <v>1600000</v>
      </c>
      <c r="F360" s="120">
        <f t="shared" si="8"/>
        <v>1600000</v>
      </c>
      <c r="G360" s="145" t="s">
        <v>111</v>
      </c>
      <c r="H360" s="67">
        <v>1</v>
      </c>
      <c r="I360" s="13"/>
    </row>
    <row r="361" spans="1:11" ht="12" x14ac:dyDescent="0.25">
      <c r="A361" s="140">
        <v>351</v>
      </c>
      <c r="B361" s="147">
        <v>12</v>
      </c>
      <c r="C361" s="147" t="s">
        <v>213</v>
      </c>
      <c r="D361" s="75" t="s">
        <v>310</v>
      </c>
      <c r="E361" s="51">
        <v>1690000</v>
      </c>
      <c r="F361" s="120">
        <f t="shared" si="8"/>
        <v>20280000</v>
      </c>
      <c r="G361" s="145" t="s">
        <v>111</v>
      </c>
      <c r="H361" s="67">
        <v>1</v>
      </c>
      <c r="I361" s="13"/>
    </row>
    <row r="362" spans="1:11" ht="12" x14ac:dyDescent="0.25">
      <c r="A362" s="140">
        <v>352</v>
      </c>
      <c r="B362" s="147">
        <v>10</v>
      </c>
      <c r="C362" s="147" t="s">
        <v>213</v>
      </c>
      <c r="D362" s="75" t="s">
        <v>311</v>
      </c>
      <c r="E362" s="51">
        <v>1700000</v>
      </c>
      <c r="F362" s="120">
        <f t="shared" si="8"/>
        <v>17000000</v>
      </c>
      <c r="G362" s="145" t="s">
        <v>111</v>
      </c>
      <c r="H362" s="67">
        <v>1</v>
      </c>
      <c r="I362" s="13"/>
    </row>
    <row r="363" spans="1:11" ht="12" x14ac:dyDescent="0.25">
      <c r="A363" s="140">
        <v>353</v>
      </c>
      <c r="B363" s="147">
        <v>12</v>
      </c>
      <c r="C363" s="147" t="s">
        <v>213</v>
      </c>
      <c r="D363" s="75" t="s">
        <v>312</v>
      </c>
      <c r="E363" s="51">
        <v>130000</v>
      </c>
      <c r="F363" s="120">
        <f t="shared" si="8"/>
        <v>1560000</v>
      </c>
      <c r="G363" s="145" t="s">
        <v>111</v>
      </c>
      <c r="H363" s="67">
        <v>1</v>
      </c>
      <c r="I363" s="158"/>
    </row>
    <row r="364" spans="1:11" ht="12" x14ac:dyDescent="0.25">
      <c r="A364" s="140">
        <v>354</v>
      </c>
      <c r="B364" s="141">
        <v>12</v>
      </c>
      <c r="C364" s="141" t="s">
        <v>213</v>
      </c>
      <c r="D364" s="75" t="s">
        <v>313</v>
      </c>
      <c r="E364" s="51">
        <v>8000000</v>
      </c>
      <c r="F364" s="120">
        <f>+E364</f>
        <v>8000000</v>
      </c>
      <c r="G364" s="145" t="s">
        <v>111</v>
      </c>
      <c r="H364" s="67">
        <v>2</v>
      </c>
      <c r="I364" s="13"/>
    </row>
    <row r="365" spans="1:11" ht="12" x14ac:dyDescent="0.25">
      <c r="A365" s="140">
        <v>355</v>
      </c>
      <c r="B365" s="147">
        <v>1</v>
      </c>
      <c r="C365" s="147" t="s">
        <v>182</v>
      </c>
      <c r="D365" s="75" t="s">
        <v>314</v>
      </c>
      <c r="E365" s="51">
        <v>8000000</v>
      </c>
      <c r="F365" s="120">
        <f t="shared" si="8"/>
        <v>8000000</v>
      </c>
      <c r="G365" s="145" t="s">
        <v>111</v>
      </c>
      <c r="H365" s="67">
        <v>1</v>
      </c>
      <c r="I365" s="13"/>
      <c r="K365" s="82"/>
    </row>
    <row r="366" spans="1:11" ht="12" x14ac:dyDescent="0.25">
      <c r="A366" s="140">
        <v>356</v>
      </c>
      <c r="B366" s="141">
        <v>1</v>
      </c>
      <c r="C366" s="141" t="s">
        <v>182</v>
      </c>
      <c r="D366" s="75" t="s">
        <v>315</v>
      </c>
      <c r="E366" s="51">
        <v>10000000</v>
      </c>
      <c r="F366" s="120">
        <f t="shared" si="8"/>
        <v>10000000</v>
      </c>
      <c r="G366" s="145" t="s">
        <v>111</v>
      </c>
      <c r="H366" s="67">
        <v>1</v>
      </c>
      <c r="I366" s="13"/>
    </row>
    <row r="367" spans="1:11" ht="12" x14ac:dyDescent="0.25">
      <c r="A367" s="140">
        <v>357</v>
      </c>
      <c r="B367" s="141">
        <v>1</v>
      </c>
      <c r="C367" s="141" t="s">
        <v>182</v>
      </c>
      <c r="D367" s="71" t="s">
        <v>316</v>
      </c>
      <c r="E367" s="51">
        <v>1000000</v>
      </c>
      <c r="F367" s="120">
        <f t="shared" si="8"/>
        <v>1000000</v>
      </c>
      <c r="G367" s="145" t="s">
        <v>113</v>
      </c>
      <c r="H367" s="67">
        <v>2</v>
      </c>
      <c r="I367" s="13"/>
    </row>
    <row r="368" spans="1:11" ht="12.75" customHeight="1" x14ac:dyDescent="0.25">
      <c r="A368" s="159" t="s">
        <v>138</v>
      </c>
      <c r="B368" s="159"/>
      <c r="C368" s="159"/>
      <c r="D368" s="159"/>
      <c r="E368" s="57"/>
      <c r="F368" s="59">
        <f>SUM(F11:F367)</f>
        <v>308477400</v>
      </c>
      <c r="G368" s="160"/>
      <c r="H368" s="161">
        <v>0</v>
      </c>
      <c r="I368" s="13"/>
    </row>
    <row r="369" spans="1:10" ht="12" x14ac:dyDescent="0.25">
      <c r="A369" s="11"/>
      <c r="B369" s="11"/>
      <c r="C369" s="11"/>
      <c r="D369" s="15"/>
      <c r="E369" s="16"/>
      <c r="F369" s="56"/>
      <c r="G369" s="11"/>
      <c r="H369" s="17"/>
    </row>
    <row r="370" spans="1:10" ht="12" x14ac:dyDescent="0.25">
      <c r="A370" s="11"/>
      <c r="B370" s="11"/>
      <c r="C370" s="11"/>
      <c r="D370" s="15"/>
      <c r="E370" s="16"/>
      <c r="F370" s="56"/>
      <c r="G370" s="11"/>
      <c r="H370" s="17"/>
      <c r="J370" s="83"/>
    </row>
    <row r="371" spans="1:10" ht="13.2" customHeight="1" x14ac:dyDescent="0.25">
      <c r="A371" s="11"/>
      <c r="B371" s="11"/>
      <c r="C371" s="11"/>
      <c r="D371" s="15"/>
      <c r="E371" s="16"/>
      <c r="F371" s="56"/>
      <c r="G371" s="11"/>
      <c r="H371" s="16"/>
    </row>
    <row r="372" spans="1:10" ht="11.4" customHeight="1" x14ac:dyDescent="0.25">
      <c r="A372" s="107" t="s">
        <v>178</v>
      </c>
      <c r="B372" s="107"/>
      <c r="C372" s="107"/>
      <c r="D372" s="107"/>
      <c r="E372" s="53" t="s">
        <v>597</v>
      </c>
      <c r="F372" s="57"/>
      <c r="G372" s="11"/>
      <c r="H372" s="64" t="s">
        <v>598</v>
      </c>
    </row>
    <row r="373" spans="1:10" ht="11.4" x14ac:dyDescent="0.25">
      <c r="A373" s="107"/>
      <c r="B373" s="107"/>
      <c r="C373" s="107"/>
      <c r="D373" s="107"/>
      <c r="E373" s="1" t="s">
        <v>317</v>
      </c>
      <c r="F373" s="53"/>
      <c r="G373" s="53"/>
      <c r="H373" s="1" t="s">
        <v>320</v>
      </c>
      <c r="I373" s="46"/>
      <c r="J373" s="46"/>
    </row>
    <row r="374" spans="1:10" ht="11.4" customHeight="1" x14ac:dyDescent="0.25">
      <c r="A374" s="108" t="s">
        <v>139</v>
      </c>
      <c r="B374" s="108"/>
      <c r="C374" s="54"/>
      <c r="D374" s="60"/>
      <c r="E374" s="1"/>
      <c r="F374" s="54"/>
      <c r="G374" s="54"/>
      <c r="H374" s="1"/>
      <c r="I374" s="1"/>
      <c r="J374" s="1"/>
    </row>
    <row r="375" spans="1:10" ht="11.4" customHeight="1" x14ac:dyDescent="0.25">
      <c r="A375" s="1"/>
      <c r="B375" s="1"/>
      <c r="C375" s="1"/>
      <c r="D375" s="60"/>
      <c r="E375" s="1"/>
      <c r="F375" s="1"/>
      <c r="G375" s="1"/>
      <c r="H375" s="1"/>
      <c r="I375" s="1"/>
      <c r="J375" s="1"/>
    </row>
    <row r="376" spans="1:10" ht="11.4" customHeight="1" x14ac:dyDescent="0.25">
      <c r="A376" s="1"/>
      <c r="B376" s="1"/>
      <c r="C376" s="1"/>
      <c r="D376" s="60"/>
      <c r="E376" s="1"/>
      <c r="F376" s="1"/>
      <c r="G376" s="1"/>
      <c r="H376" s="1"/>
      <c r="I376" s="1"/>
      <c r="J376" s="1"/>
    </row>
    <row r="377" spans="1:10" ht="11.4" customHeight="1" x14ac:dyDescent="0.25">
      <c r="A377" s="1"/>
      <c r="B377" s="1"/>
      <c r="C377" s="1"/>
      <c r="D377" s="60"/>
      <c r="E377" s="1"/>
      <c r="F377" s="1"/>
      <c r="G377" s="1"/>
      <c r="H377" s="1"/>
      <c r="I377" s="1"/>
      <c r="J377" s="1"/>
    </row>
    <row r="378" spans="1:10" ht="11.4" customHeight="1" x14ac:dyDescent="0.25">
      <c r="A378" s="1"/>
      <c r="B378" s="1"/>
      <c r="C378" s="1"/>
      <c r="D378" s="60"/>
      <c r="E378" s="1"/>
      <c r="F378" s="1"/>
      <c r="G378" s="1"/>
      <c r="H378" s="1"/>
      <c r="I378" s="1"/>
      <c r="J378" s="1"/>
    </row>
    <row r="379" spans="1:10" ht="11.4" customHeight="1" x14ac:dyDescent="0.25">
      <c r="A379" s="1"/>
      <c r="B379" s="1"/>
      <c r="C379" s="1"/>
      <c r="D379" s="60"/>
      <c r="E379" s="53"/>
      <c r="F379" s="1"/>
      <c r="G379" s="1"/>
      <c r="H379" s="109"/>
      <c r="I379" s="109"/>
      <c r="J379" s="1"/>
    </row>
    <row r="380" spans="1:10" ht="11.4" x14ac:dyDescent="0.25">
      <c r="A380" s="1"/>
      <c r="B380" s="1"/>
      <c r="C380" s="1"/>
      <c r="D380" s="60"/>
      <c r="E380" s="63"/>
      <c r="F380" s="46"/>
      <c r="G380" s="1"/>
      <c r="H380" s="108"/>
      <c r="I380" s="108"/>
      <c r="J380" s="1"/>
    </row>
    <row r="381" spans="1:10" ht="11.4" customHeight="1" x14ac:dyDescent="0.25">
      <c r="A381" s="46" t="s">
        <v>321</v>
      </c>
      <c r="B381" s="46"/>
      <c r="C381" s="53"/>
      <c r="D381" s="61"/>
      <c r="E381" s="64" t="s">
        <v>599</v>
      </c>
      <c r="F381" s="1"/>
      <c r="G381" s="1"/>
      <c r="H381" s="109" t="s">
        <v>600</v>
      </c>
      <c r="I381" s="109"/>
      <c r="J381" s="46"/>
    </row>
    <row r="382" spans="1:10" ht="11.4" customHeight="1" x14ac:dyDescent="0.25">
      <c r="A382" s="1" t="s">
        <v>322</v>
      </c>
      <c r="B382" s="1"/>
      <c r="C382" s="54"/>
      <c r="D382" s="60"/>
      <c r="E382" s="65" t="s">
        <v>120</v>
      </c>
      <c r="F382" s="46"/>
      <c r="G382" s="1"/>
      <c r="H382" s="108" t="s">
        <v>121</v>
      </c>
      <c r="I382" s="108"/>
      <c r="J382" s="1"/>
    </row>
    <row r="383" spans="1:10" ht="11.4" customHeight="1" x14ac:dyDescent="0.25">
      <c r="A383" s="1"/>
      <c r="B383" s="1"/>
      <c r="C383" s="1"/>
      <c r="D383" s="60"/>
      <c r="E383" s="1"/>
      <c r="F383" s="1"/>
      <c r="G383" s="1"/>
      <c r="H383" s="1"/>
      <c r="I383" s="1"/>
      <c r="J383" s="1"/>
    </row>
    <row r="384" spans="1:10" ht="11.4" customHeight="1" x14ac:dyDescent="0.25">
      <c r="A384" s="1"/>
      <c r="B384" s="1"/>
      <c r="C384" s="1"/>
      <c r="D384" s="60"/>
      <c r="E384" s="1"/>
      <c r="F384" s="1"/>
      <c r="G384" s="1"/>
      <c r="H384" s="1"/>
      <c r="I384" s="1"/>
      <c r="J384" s="1"/>
    </row>
    <row r="385" spans="1:10" ht="11.4" customHeight="1" x14ac:dyDescent="0.25">
      <c r="A385" s="1"/>
      <c r="B385" s="1"/>
      <c r="C385" s="1"/>
      <c r="D385" s="60"/>
      <c r="E385" s="1"/>
      <c r="F385" s="1"/>
      <c r="G385" s="1"/>
      <c r="H385" s="1"/>
      <c r="I385" s="1"/>
      <c r="J385" s="1"/>
    </row>
    <row r="386" spans="1:10" ht="11.4" customHeight="1" x14ac:dyDescent="0.25">
      <c r="A386" s="1"/>
      <c r="B386" s="1"/>
      <c r="C386" s="1"/>
      <c r="D386" s="60"/>
      <c r="E386" s="1"/>
      <c r="F386" s="1"/>
      <c r="G386" s="1"/>
      <c r="H386" s="1"/>
      <c r="I386" s="1"/>
      <c r="J386" s="1"/>
    </row>
    <row r="387" spans="1:10" ht="11.4" x14ac:dyDescent="0.25">
      <c r="A387" s="1"/>
      <c r="B387" s="1"/>
      <c r="C387" s="1"/>
      <c r="D387" s="60"/>
      <c r="E387" s="1"/>
      <c r="F387" s="1"/>
      <c r="G387" s="1"/>
      <c r="H387" s="1"/>
      <c r="I387" s="1"/>
      <c r="J387" s="1"/>
    </row>
    <row r="388" spans="1:10" ht="11.4" customHeight="1" x14ac:dyDescent="0.25">
      <c r="A388" s="1"/>
      <c r="B388" s="1"/>
      <c r="C388" s="1"/>
      <c r="D388" s="60"/>
      <c r="E388" s="53"/>
      <c r="F388" s="1"/>
      <c r="G388" s="1"/>
      <c r="H388" s="1"/>
      <c r="I388" s="1"/>
      <c r="J388" s="1"/>
    </row>
    <row r="389" spans="1:10" ht="15.75" customHeight="1" x14ac:dyDescent="0.25">
      <c r="A389" s="53" t="s">
        <v>601</v>
      </c>
      <c r="B389" s="53"/>
      <c r="C389" s="53"/>
      <c r="D389" s="61"/>
      <c r="E389" s="64" t="s">
        <v>602</v>
      </c>
      <c r="F389" s="53"/>
      <c r="G389" s="53"/>
      <c r="H389" s="53"/>
      <c r="I389" s="89"/>
      <c r="J389" s="89"/>
    </row>
    <row r="390" spans="1:10" ht="15.75" customHeight="1" x14ac:dyDescent="0.25">
      <c r="A390" s="1" t="s">
        <v>122</v>
      </c>
      <c r="B390" s="1"/>
      <c r="C390" s="54"/>
      <c r="D390" s="60"/>
      <c r="E390" s="1" t="s">
        <v>603</v>
      </c>
      <c r="F390" s="54"/>
      <c r="G390" s="54"/>
      <c r="H390" s="54"/>
      <c r="I390" s="1"/>
      <c r="J390" s="1"/>
    </row>
    <row r="391" spans="1:10" ht="15.75" customHeight="1" x14ac:dyDescent="0.25">
      <c r="A391" s="108"/>
      <c r="B391" s="108"/>
      <c r="C391" s="54"/>
      <c r="D391" s="63"/>
      <c r="F391" s="54"/>
      <c r="G391" s="54"/>
      <c r="H391" s="54"/>
      <c r="I391" s="1"/>
      <c r="J391" s="1"/>
    </row>
  </sheetData>
  <mergeCells count="27">
    <mergeCell ref="A391:B391"/>
    <mergeCell ref="H381:I381"/>
    <mergeCell ref="I389:J389"/>
    <mergeCell ref="A372:D373"/>
    <mergeCell ref="H382:I382"/>
    <mergeCell ref="A374:B374"/>
    <mergeCell ref="H379:I379"/>
    <mergeCell ref="H380:I380"/>
    <mergeCell ref="H9:H10"/>
    <mergeCell ref="A9:A10"/>
    <mergeCell ref="B9:C9"/>
    <mergeCell ref="E9:E10"/>
    <mergeCell ref="F9:F10"/>
    <mergeCell ref="G9:G10"/>
    <mergeCell ref="D9:D10"/>
    <mergeCell ref="A6:C6"/>
    <mergeCell ref="D6:H6"/>
    <mergeCell ref="A7:C7"/>
    <mergeCell ref="D7:H7"/>
    <mergeCell ref="A8:C8"/>
    <mergeCell ref="D8:H8"/>
    <mergeCell ref="A1:H1"/>
    <mergeCell ref="A2:H2"/>
    <mergeCell ref="D3:H3"/>
    <mergeCell ref="D4:H4"/>
    <mergeCell ref="A5:C5"/>
    <mergeCell ref="D5:H5"/>
  </mergeCells>
  <conditionalFormatting sqref="D263:D265 D107:D137 D174:D181 D169:D172 D143:D144 D269:D346 D261 D148:D167 D222:D224 D228 D230 D232 D220 D236 D245:D247 D259 D183:D218 D351:D367 D11:D105">
    <cfRule type="cellIs" dxfId="7" priority="12" operator="equal">
      <formula>0</formula>
    </cfRule>
  </conditionalFormatting>
  <conditionalFormatting sqref="E11:E12">
    <cfRule type="cellIs" dxfId="6" priority="11" operator="equal">
      <formula>0</formula>
    </cfRule>
  </conditionalFormatting>
  <conditionalFormatting sqref="D347 D349:D350">
    <cfRule type="cellIs" dxfId="5" priority="7" operator="equal">
      <formula>0</formula>
    </cfRule>
  </conditionalFormatting>
  <conditionalFormatting sqref="D348">
    <cfRule type="cellIs" dxfId="4" priority="5" operator="equal">
      <formula>0</formula>
    </cfRule>
  </conditionalFormatting>
  <conditionalFormatting sqref="D138:D139">
    <cfRule type="cellIs" dxfId="3" priority="4" operator="equal">
      <formula>0</formula>
    </cfRule>
  </conditionalFormatting>
  <conditionalFormatting sqref="D140:D141">
    <cfRule type="cellIs" dxfId="2" priority="3" operator="equal">
      <formula>0</formula>
    </cfRule>
  </conditionalFormatting>
  <conditionalFormatting sqref="D142">
    <cfRule type="cellIs" dxfId="1" priority="2" operator="equal">
      <formula>0</formula>
    </cfRule>
  </conditionalFormatting>
  <conditionalFormatting sqref="D244">
    <cfRule type="cellIs" dxfId="0" priority="1" operator="equal">
      <formula>0</formula>
    </cfRule>
  </conditionalFormatting>
  <hyperlinks>
    <hyperlink ref="D6" r:id="rId1" xr:uid="{00000000-0004-0000-0100-000000000000}"/>
  </hyperlinks>
  <printOptions horizontalCentered="1"/>
  <pageMargins left="0.35433070866141736" right="0.11811023622047245" top="0.78740157480314965" bottom="0.59055118110236227" header="0" footer="0"/>
  <pageSetup scale="93" orientation="landscape" r:id="rId2"/>
  <ignoredErrors>
    <ignoredError sqref="F34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0"/>
  <sheetViews>
    <sheetView showGridLines="0" workbookViewId="0">
      <selection activeCell="B25" sqref="B25"/>
    </sheetView>
  </sheetViews>
  <sheetFormatPr baseColWidth="10" defaultRowHeight="13.2" x14ac:dyDescent="0.25"/>
  <cols>
    <col min="1" max="1" width="11.5546875" style="40"/>
    <col min="2" max="2" width="53.5546875" bestFit="1" customWidth="1"/>
  </cols>
  <sheetData>
    <row r="1" spans="1:2" x14ac:dyDescent="0.25">
      <c r="A1" s="43" t="s">
        <v>157</v>
      </c>
      <c r="B1" s="43" t="s">
        <v>142</v>
      </c>
    </row>
    <row r="2" spans="1:2" x14ac:dyDescent="0.25">
      <c r="A2" s="38">
        <v>1</v>
      </c>
      <c r="B2" s="41" t="s">
        <v>164</v>
      </c>
    </row>
    <row r="3" spans="1:2" x14ac:dyDescent="0.25">
      <c r="A3" s="38">
        <v>2</v>
      </c>
      <c r="B3" s="41" t="s">
        <v>165</v>
      </c>
    </row>
    <row r="4" spans="1:2" x14ac:dyDescent="0.25">
      <c r="A4" s="38">
        <v>3</v>
      </c>
      <c r="B4" s="41" t="s">
        <v>172</v>
      </c>
    </row>
    <row r="5" spans="1:2" x14ac:dyDescent="0.25">
      <c r="A5" s="38">
        <v>4</v>
      </c>
      <c r="B5" s="41" t="s">
        <v>166</v>
      </c>
    </row>
    <row r="6" spans="1:2" x14ac:dyDescent="0.25">
      <c r="A6" s="38">
        <v>6</v>
      </c>
      <c r="B6" s="41" t="s">
        <v>167</v>
      </c>
    </row>
    <row r="7" spans="1:2" x14ac:dyDescent="0.25">
      <c r="A7" s="39">
        <v>28</v>
      </c>
      <c r="B7" s="42" t="s">
        <v>156</v>
      </c>
    </row>
    <row r="8" spans="1:2" x14ac:dyDescent="0.25">
      <c r="A8" s="39">
        <v>32</v>
      </c>
      <c r="B8" s="42" t="s">
        <v>158</v>
      </c>
    </row>
    <row r="9" spans="1:2" x14ac:dyDescent="0.25">
      <c r="A9" s="39">
        <v>33</v>
      </c>
      <c r="B9" s="42" t="s">
        <v>159</v>
      </c>
    </row>
    <row r="10" spans="1:2" x14ac:dyDescent="0.25">
      <c r="A10" s="39">
        <v>34</v>
      </c>
      <c r="B10" s="42" t="s">
        <v>160</v>
      </c>
    </row>
    <row r="11" spans="1:2" x14ac:dyDescent="0.25">
      <c r="A11" s="39">
        <v>35</v>
      </c>
      <c r="B11" s="42" t="s">
        <v>168</v>
      </c>
    </row>
    <row r="12" spans="1:2" x14ac:dyDescent="0.25">
      <c r="A12" s="39">
        <v>36</v>
      </c>
      <c r="B12" s="42" t="s">
        <v>170</v>
      </c>
    </row>
    <row r="13" spans="1:2" x14ac:dyDescent="0.25">
      <c r="A13" s="39">
        <v>37</v>
      </c>
      <c r="B13" s="42" t="s">
        <v>169</v>
      </c>
    </row>
    <row r="14" spans="1:2" x14ac:dyDescent="0.25">
      <c r="A14" s="39">
        <v>38</v>
      </c>
      <c r="B14" s="42" t="s">
        <v>161</v>
      </c>
    </row>
    <row r="15" spans="1:2" x14ac:dyDescent="0.25">
      <c r="A15" s="39">
        <v>39</v>
      </c>
      <c r="B15" s="42" t="s">
        <v>171</v>
      </c>
    </row>
    <row r="16" spans="1:2" x14ac:dyDescent="0.25">
      <c r="A16" s="39">
        <v>40</v>
      </c>
      <c r="B16" s="42" t="s">
        <v>162</v>
      </c>
    </row>
    <row r="17" spans="1:2" x14ac:dyDescent="0.25">
      <c r="A17" s="39">
        <v>41</v>
      </c>
      <c r="B17" s="42" t="s">
        <v>163</v>
      </c>
    </row>
    <row r="18" spans="1:2" x14ac:dyDescent="0.25">
      <c r="A18" s="39">
        <v>42</v>
      </c>
      <c r="B18" s="42" t="s">
        <v>173</v>
      </c>
    </row>
    <row r="19" spans="1:2" x14ac:dyDescent="0.25">
      <c r="A19" s="39">
        <v>43</v>
      </c>
      <c r="B19" s="42" t="s">
        <v>174</v>
      </c>
    </row>
    <row r="20" spans="1:2" x14ac:dyDescent="0.25">
      <c r="A20" s="39">
        <v>44</v>
      </c>
      <c r="B20" s="42" t="s">
        <v>175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PRESUPUESTO</vt:lpstr>
      <vt:lpstr>PAA</vt:lpstr>
      <vt:lpstr>FUENTES DE FINANCIACION</vt:lpstr>
      <vt:lpstr>PAA!Área_de_impresión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HP PROBOOK</cp:lastModifiedBy>
  <cp:lastPrinted>2021-08-24T16:43:57Z</cp:lastPrinted>
  <dcterms:created xsi:type="dcterms:W3CDTF">2021-08-23T22:06:02Z</dcterms:created>
  <dcterms:modified xsi:type="dcterms:W3CDTF">2026-07-28T12:47:40Z</dcterms:modified>
</cp:coreProperties>
</file>